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Information Services\2. Corporate Information\Returns\2627\Safer Staffing\M03_2627_JUN\SQL Import &amp; Web Version\"/>
    </mc:Choice>
  </mc:AlternateContent>
  <xr:revisionPtr revIDLastSave="0" documentId="13_ncr:1_{9952697B-71C4-43A0-B54B-4C340DF4E491}" xr6:coauthVersionLast="47" xr6:coauthVersionMax="47" xr10:uidLastSave="{00000000-0000-0000-0000-000000000000}"/>
  <bookViews>
    <workbookView xWindow="-28920" yWindow="-60" windowWidth="29040" windowHeight="17520" xr2:uid="{B671DB25-59A4-4B06-BA86-0C7F2ED39082}"/>
  </bookViews>
  <sheets>
    <sheet name="Sheet1" sheetId="1" r:id="rId1"/>
  </sheets>
  <definedNames>
    <definedName name="Specialt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P3" i="1" l="1"/>
  <c r="Q3" i="1"/>
  <c r="R3" i="1"/>
  <c r="S3" i="1"/>
  <c r="P4" i="1"/>
  <c r="Q4" i="1"/>
  <c r="R4" i="1"/>
  <c r="S4" i="1"/>
  <c r="P5" i="1"/>
  <c r="Q5" i="1"/>
  <c r="R5" i="1"/>
  <c r="S5" i="1"/>
  <c r="P6" i="1"/>
  <c r="Q6" i="1"/>
  <c r="R6" i="1"/>
  <c r="S6" i="1"/>
  <c r="P7" i="1"/>
  <c r="Q7" i="1"/>
  <c r="R7" i="1"/>
  <c r="S7" i="1"/>
  <c r="P8" i="1"/>
  <c r="Q8" i="1"/>
  <c r="R8" i="1"/>
  <c r="S8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P16" i="1"/>
  <c r="Q16" i="1"/>
  <c r="R16" i="1"/>
  <c r="S16" i="1"/>
  <c r="P17" i="1"/>
  <c r="Q17" i="1"/>
  <c r="R17" i="1"/>
  <c r="S17" i="1"/>
  <c r="P18" i="1"/>
  <c r="Q18" i="1"/>
  <c r="R18" i="1"/>
  <c r="S18" i="1"/>
  <c r="P19" i="1"/>
  <c r="Q19" i="1"/>
  <c r="R19" i="1"/>
  <c r="S19" i="1"/>
  <c r="P20" i="1"/>
  <c r="Q20" i="1"/>
  <c r="R20" i="1"/>
  <c r="S20" i="1"/>
  <c r="P21" i="1"/>
  <c r="Q21" i="1"/>
  <c r="R21" i="1"/>
  <c r="S21" i="1"/>
  <c r="P22" i="1"/>
  <c r="Q22" i="1"/>
  <c r="R22" i="1"/>
  <c r="S22" i="1"/>
  <c r="P23" i="1"/>
  <c r="Q23" i="1"/>
  <c r="R23" i="1"/>
  <c r="S23" i="1"/>
  <c r="P24" i="1"/>
  <c r="Q24" i="1"/>
  <c r="R24" i="1"/>
  <c r="S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S30" i="1"/>
  <c r="P31" i="1"/>
  <c r="Q31" i="1"/>
  <c r="R31" i="1"/>
  <c r="S31" i="1"/>
  <c r="P32" i="1"/>
  <c r="Q32" i="1"/>
  <c r="R32" i="1"/>
  <c r="S32" i="1"/>
  <c r="P33" i="1"/>
  <c r="Q33" i="1"/>
  <c r="R33" i="1"/>
  <c r="S33" i="1"/>
  <c r="P34" i="1"/>
  <c r="Q34" i="1"/>
  <c r="R34" i="1"/>
  <c r="S34" i="1"/>
  <c r="P35" i="1"/>
  <c r="Q35" i="1"/>
  <c r="R35" i="1"/>
  <c r="S35" i="1"/>
  <c r="P36" i="1"/>
  <c r="Q36" i="1"/>
  <c r="R36" i="1"/>
  <c r="S36" i="1"/>
  <c r="P37" i="1"/>
  <c r="Q37" i="1"/>
  <c r="R37" i="1"/>
  <c r="S37" i="1"/>
  <c r="P38" i="1"/>
  <c r="Q38" i="1"/>
  <c r="R38" i="1"/>
  <c r="S38" i="1"/>
  <c r="S2" i="1"/>
  <c r="R2" i="1"/>
  <c r="Q2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2" i="1"/>
  <c r="M3" i="1"/>
  <c r="N3" i="1"/>
  <c r="M4" i="1"/>
  <c r="N4" i="1"/>
  <c r="M5" i="1"/>
  <c r="N5" i="1"/>
  <c r="M6" i="1"/>
  <c r="N6" i="1"/>
  <c r="M7" i="1"/>
  <c r="N7" i="1"/>
  <c r="M8" i="1"/>
  <c r="N8" i="1"/>
  <c r="M9" i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N2" i="1"/>
  <c r="M2" i="1"/>
</calcChain>
</file>

<file path=xl/sharedStrings.xml><?xml version="1.0" encoding="utf-8"?>
<sst xmlns="http://schemas.openxmlformats.org/spreadsheetml/2006/main" count="93" uniqueCount="69">
  <si>
    <t>Month</t>
  </si>
  <si>
    <t>Ward name</t>
  </si>
  <si>
    <t>Specialty 1</t>
  </si>
  <si>
    <t>Cumulative count patients</t>
  </si>
  <si>
    <t>Overall</t>
  </si>
  <si>
    <t>Day Registered Nurses / Midwives Planned</t>
  </si>
  <si>
    <t>Day Registered Nurses / Midwives Actual</t>
  </si>
  <si>
    <t>Day Non-Registered Nurses / Midwive Planned</t>
  </si>
  <si>
    <t>Day Non-Registered Nurses / Midwive Actual</t>
  </si>
  <si>
    <t>Night Registered Nurses / Midwives Planned</t>
  </si>
  <si>
    <t>Night Registered Nurses / Midwives Actual</t>
  </si>
  <si>
    <t>Night Non-Registered Nurses / Midwives Planned</t>
  </si>
  <si>
    <t>Night Non-Registered Nurses / Midwives Actual</t>
  </si>
  <si>
    <t>Registered Nurses / Midwives</t>
  </si>
  <si>
    <t>Non-Registered Nurses / Midwives</t>
  </si>
  <si>
    <t>Average fill rate - Registered Nurses / Midwives (Day) (%)</t>
  </si>
  <si>
    <t>Average fill rate - Non-Registered Nurses / Midwives (Day) (%)</t>
  </si>
  <si>
    <t>Average fill rate - Registered Nurses / Midwives (Night) (%)</t>
  </si>
  <si>
    <t>Average fill rate - Non-Registered Nurses / Midwives (Night) (%)</t>
  </si>
  <si>
    <t>Amethyst</t>
  </si>
  <si>
    <t>370 - MEDICAL ONCOLOGY</t>
  </si>
  <si>
    <t>Blueberry/Holly DPoW</t>
  </si>
  <si>
    <t>501 - OBSTETRICS</t>
  </si>
  <si>
    <t>Ward C1 Glover</t>
  </si>
  <si>
    <t>320 - CARDIOLOGY</t>
  </si>
  <si>
    <t>Jasmine &amp; Honeysuckle</t>
  </si>
  <si>
    <t>ITU DPoW</t>
  </si>
  <si>
    <t>192 - CRITICAL CARE MEDICINE</t>
  </si>
  <si>
    <t>NICU DPoW</t>
  </si>
  <si>
    <t>422 - NEONATOLOGY</t>
  </si>
  <si>
    <t>Rainforest DPoW</t>
  </si>
  <si>
    <t>420 - PAEDIATRICS</t>
  </si>
  <si>
    <t>STROKE UNIT DPoW</t>
  </si>
  <si>
    <t>300 - GENERAL MEDICINE</t>
  </si>
  <si>
    <t>WARD B3 DPoW</t>
  </si>
  <si>
    <t>100 - GENERAL SURGERY</t>
  </si>
  <si>
    <t>WARD B6 DPoW</t>
  </si>
  <si>
    <t>WARD B7 DPoW</t>
  </si>
  <si>
    <t>B2</t>
  </si>
  <si>
    <t>WARD C5 DPoW</t>
  </si>
  <si>
    <t>340 - RESPIRATORY MEDICINE</t>
  </si>
  <si>
    <t>WARD C6 DPoW</t>
  </si>
  <si>
    <t>430 - GERIATRIC MEDICINE</t>
  </si>
  <si>
    <t>HDU DPoW</t>
  </si>
  <si>
    <t>Ward C3</t>
  </si>
  <si>
    <t>Ward A1</t>
  </si>
  <si>
    <t>Disney SGH</t>
  </si>
  <si>
    <t>ICU SGH</t>
  </si>
  <si>
    <t>Stroke Unit SGH</t>
  </si>
  <si>
    <t>400 - NEUROLOGY</t>
  </si>
  <si>
    <t>WARD 16 SGH</t>
  </si>
  <si>
    <t>WARD 17 SGH</t>
  </si>
  <si>
    <t>WARD 22 SGH</t>
  </si>
  <si>
    <t>301 - GASTROENTEROLOGY</t>
  </si>
  <si>
    <t>WARD 24 SGH</t>
  </si>
  <si>
    <t>WARD 25 SGH</t>
  </si>
  <si>
    <t>Ward 26 SGH</t>
  </si>
  <si>
    <t>WARD 28 SGH</t>
  </si>
  <si>
    <t>110 - TRAUMA &amp; ORTHOPAEDICS</t>
  </si>
  <si>
    <t>29 SGH</t>
  </si>
  <si>
    <t>Clinical Decisions Unit</t>
  </si>
  <si>
    <t>NICU  SGH</t>
  </si>
  <si>
    <t>Central Delivery Suite</t>
  </si>
  <si>
    <t>NRC Nursing Team GDH</t>
  </si>
  <si>
    <t>WARD 6/7 GDH</t>
  </si>
  <si>
    <t>WARD 3 GDH</t>
  </si>
  <si>
    <t>IAAU SGH</t>
  </si>
  <si>
    <t>IAAU DPOW</t>
  </si>
  <si>
    <t>Ward 27 SGH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</si>
</sst>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 applyProtection="1">
      <alignment horizontal="center" vertical="center"/>
      <protection hidden="1"/>
    </xf>
    <xf numFmtId="9" fontId="4" fillId="3" borderId="1" xfId="2" applyFont="1" applyFill="1" applyBorder="1" applyAlignment="1" applyProtection="1">
      <alignment horizontal="center" vertical="center"/>
      <protection hidden="1"/>
    </xf>
    <xf numFmtId="14" fontId="0" fillId="0" borderId="2" xfId="0" applyNumberFormat="1" applyFill="1" applyBorder="1" applyAlignment="1">
      <alignment horizontal="left"/>
    </xf>
    <xf numFmtId="164" fontId="4" fillId="3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_TemplateDownload" xfId="1" xr:uid="{FB1C6693-7A44-4925-B373-0B9FE735B0C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EDAC-F4A1-4696-9702-ACDE7894963A}">
  <sheetPr>
    <pageSetUpPr fitToPage="1"/>
  </sheetPr>
  <dimension ref="A1:S38"/>
  <sheetViews>
    <sheetView tabSelected="1" zoomScale="80" zoomScaleNormal="80" workbookViewId="0">
      <selection activeCell="B1" sqref="B1"/>
    </sheetView>
  </sheetViews>
  <sheetFormatPr defaultRowHeight="15" x14ac:dyDescent="0.25"/>
  <cols>
    <col min="1" max="1" width="15" style="3" customWidth="1"/>
    <col min="2" max="2" width="22.140625" style="1" bestFit="1" customWidth="1"/>
    <col min="3" max="3" width="18" style="1" bestFit="1" customWidth="1"/>
    <col min="4" max="4" width="17.42578125" style="1" customWidth="1"/>
    <col min="5" max="5" width="16" style="1" bestFit="1" customWidth="1"/>
    <col min="6" max="6" width="19.140625" style="1" bestFit="1" customWidth="1"/>
    <col min="7" max="7" width="17.42578125" style="1" customWidth="1"/>
    <col min="8" max="8" width="18.85546875" style="1" bestFit="1" customWidth="1"/>
    <col min="9" max="9" width="17.28515625" style="1" bestFit="1" customWidth="1"/>
    <col min="10" max="10" width="20.28515625" style="1" bestFit="1" customWidth="1"/>
    <col min="11" max="11" width="18.85546875" style="1" bestFit="1" customWidth="1"/>
    <col min="12" max="12" width="24.85546875" style="1" bestFit="1" customWidth="1"/>
    <col min="13" max="19" width="22" style="1" customWidth="1"/>
    <col min="20" max="16384" width="9.140625" style="1"/>
  </cols>
  <sheetData>
    <row r="1" spans="1:19" s="2" customFormat="1" ht="63" customHeight="1" x14ac:dyDescent="0.25">
      <c r="A1" s="4" t="s">
        <v>0</v>
      </c>
      <c r="B1" s="14" t="s">
        <v>1</v>
      </c>
      <c r="C1" s="14" t="s">
        <v>2</v>
      </c>
      <c r="D1" s="14" t="s">
        <v>5</v>
      </c>
      <c r="E1" s="14" t="s">
        <v>6</v>
      </c>
      <c r="F1" s="14" t="s">
        <v>7</v>
      </c>
      <c r="G1" s="14" t="s">
        <v>8</v>
      </c>
      <c r="H1" s="14" t="s">
        <v>9</v>
      </c>
      <c r="I1" s="14" t="s">
        <v>10</v>
      </c>
      <c r="J1" s="14" t="s">
        <v>11</v>
      </c>
      <c r="K1" s="14" t="s">
        <v>12</v>
      </c>
      <c r="L1" s="14" t="s">
        <v>3</v>
      </c>
      <c r="M1" s="4" t="s">
        <v>13</v>
      </c>
      <c r="N1" s="4" t="s">
        <v>14</v>
      </c>
      <c r="O1" s="4" t="s">
        <v>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30" x14ac:dyDescent="0.25">
      <c r="A2" s="12">
        <v>46174</v>
      </c>
      <c r="B2" s="5" t="s">
        <v>19</v>
      </c>
      <c r="C2" s="6" t="s">
        <v>20</v>
      </c>
      <c r="D2" s="7">
        <v>1440</v>
      </c>
      <c r="E2" s="7">
        <v>1183.5</v>
      </c>
      <c r="F2" s="7">
        <v>1605</v>
      </c>
      <c r="G2" s="7">
        <v>1270.5</v>
      </c>
      <c r="H2" s="7">
        <v>1320</v>
      </c>
      <c r="I2" s="7">
        <v>1069.75</v>
      </c>
      <c r="J2" s="7">
        <v>1320</v>
      </c>
      <c r="K2" s="7">
        <v>1122.5</v>
      </c>
      <c r="L2" s="7">
        <v>685</v>
      </c>
      <c r="M2" s="13">
        <f>(E2+I2)/L2</f>
        <v>3.2894160583941607</v>
      </c>
      <c r="N2" s="10">
        <f>(G2+K2)/L2</f>
        <v>3.4934306569343065</v>
      </c>
      <c r="O2" s="10">
        <f>(E2+G2+I2+K2)/L2</f>
        <v>6.7828467153284668</v>
      </c>
      <c r="P2" s="11">
        <f>(E2/D2)</f>
        <v>0.82187500000000002</v>
      </c>
      <c r="Q2" s="11">
        <f>G2/F2</f>
        <v>0.79158878504672903</v>
      </c>
      <c r="R2" s="11">
        <f>I2/H2</f>
        <v>0.81041666666666667</v>
      </c>
      <c r="S2" s="11">
        <f>K2/J2</f>
        <v>0.85037878787878785</v>
      </c>
    </row>
    <row r="3" spans="1:19" x14ac:dyDescent="0.25">
      <c r="A3" s="12">
        <f>A2</f>
        <v>46174</v>
      </c>
      <c r="B3" s="5" t="s">
        <v>21</v>
      </c>
      <c r="C3" s="6" t="s">
        <v>22</v>
      </c>
      <c r="D3" s="8">
        <v>1784.6999999999998</v>
      </c>
      <c r="E3" s="8">
        <v>1738.8666666666666</v>
      </c>
      <c r="F3" s="8">
        <v>930</v>
      </c>
      <c r="G3" s="8">
        <v>642.25</v>
      </c>
      <c r="H3" s="9">
        <v>1774.5</v>
      </c>
      <c r="I3" s="9">
        <v>1653.75</v>
      </c>
      <c r="J3" s="9">
        <v>690</v>
      </c>
      <c r="K3" s="9">
        <v>706</v>
      </c>
      <c r="L3" s="9">
        <v>521</v>
      </c>
      <c r="M3" s="13">
        <f t="shared" ref="M3:M38" si="0">(E3+I3)/L3</f>
        <v>6.5117402431222011</v>
      </c>
      <c r="N3" s="10">
        <f t="shared" ref="N3:N38" si="1">(G3+K3)/L3</f>
        <v>2.5878119001919386</v>
      </c>
      <c r="O3" s="10">
        <f t="shared" ref="O3:O38" si="2">(E3+G3+I3+K3)/L3</f>
        <v>9.0995521433141402</v>
      </c>
      <c r="P3" s="11">
        <f t="shared" ref="P3:P38" si="3">(E3/D3)</f>
        <v>0.97431874638127791</v>
      </c>
      <c r="Q3" s="11">
        <f t="shared" ref="Q3:Q38" si="4">G3/F3</f>
        <v>0.69059139784946233</v>
      </c>
      <c r="R3" s="11">
        <f t="shared" ref="R3:R38" si="5">I3/H3</f>
        <v>0.93195266272189348</v>
      </c>
      <c r="S3" s="11">
        <f t="shared" ref="S3:S38" si="6">K3/J3</f>
        <v>1.0231884057971015</v>
      </c>
    </row>
    <row r="4" spans="1:19" x14ac:dyDescent="0.25">
      <c r="A4" s="12">
        <f t="shared" ref="A4:A38" si="7">A3</f>
        <v>46174</v>
      </c>
      <c r="B4" s="5" t="s">
        <v>23</v>
      </c>
      <c r="C4" s="6" t="s">
        <v>24</v>
      </c>
      <c r="D4" s="7">
        <v>1800</v>
      </c>
      <c r="E4" s="9">
        <v>1608.0833333333333</v>
      </c>
      <c r="F4" s="9">
        <v>1245</v>
      </c>
      <c r="G4" s="9">
        <v>974.5</v>
      </c>
      <c r="H4" s="9">
        <v>1331</v>
      </c>
      <c r="I4" s="9">
        <v>1320</v>
      </c>
      <c r="J4" s="9">
        <v>660</v>
      </c>
      <c r="K4" s="9">
        <v>748.5</v>
      </c>
      <c r="L4" s="9">
        <v>730</v>
      </c>
      <c r="M4" s="13">
        <f t="shared" si="0"/>
        <v>4.0110730593607302</v>
      </c>
      <c r="N4" s="10">
        <f t="shared" si="1"/>
        <v>2.3602739726027395</v>
      </c>
      <c r="O4" s="10">
        <f t="shared" si="2"/>
        <v>6.3713470319634702</v>
      </c>
      <c r="P4" s="11">
        <f t="shared" si="3"/>
        <v>0.89337962962962958</v>
      </c>
      <c r="Q4" s="11">
        <f t="shared" si="4"/>
        <v>0.78273092369477915</v>
      </c>
      <c r="R4" s="11">
        <f t="shared" si="5"/>
        <v>0.99173553719008267</v>
      </c>
      <c r="S4" s="11">
        <f t="shared" si="6"/>
        <v>1.134090909090909</v>
      </c>
    </row>
    <row r="5" spans="1:19" x14ac:dyDescent="0.25">
      <c r="A5" s="12">
        <f t="shared" si="7"/>
        <v>46174</v>
      </c>
      <c r="B5" s="5" t="s">
        <v>25</v>
      </c>
      <c r="C5" s="6" t="s">
        <v>22</v>
      </c>
      <c r="D5" s="7">
        <v>1419.6</v>
      </c>
      <c r="E5" s="9">
        <v>1391.1666666666667</v>
      </c>
      <c r="F5" s="9">
        <v>690</v>
      </c>
      <c r="G5" s="9">
        <v>696.5</v>
      </c>
      <c r="H5" s="9">
        <v>1419.6</v>
      </c>
      <c r="I5" s="9">
        <v>1374.6666666666667</v>
      </c>
      <c r="J5" s="9">
        <v>690</v>
      </c>
      <c r="K5" s="9">
        <v>644</v>
      </c>
      <c r="L5" s="9">
        <v>318</v>
      </c>
      <c r="M5" s="13">
        <f t="shared" si="0"/>
        <v>8.6975890985324948</v>
      </c>
      <c r="N5" s="10">
        <f t="shared" si="1"/>
        <v>4.2154088050314469</v>
      </c>
      <c r="O5" s="10">
        <f t="shared" si="2"/>
        <v>12.912997903563943</v>
      </c>
      <c r="P5" s="11">
        <f t="shared" si="3"/>
        <v>0.97997088381703779</v>
      </c>
      <c r="Q5" s="11">
        <f t="shared" si="4"/>
        <v>1.0094202898550724</v>
      </c>
      <c r="R5" s="11">
        <f t="shared" si="5"/>
        <v>0.96834789142481459</v>
      </c>
      <c r="S5" s="11">
        <f t="shared" si="6"/>
        <v>0.93333333333333335</v>
      </c>
    </row>
    <row r="6" spans="1:19" ht="30" x14ac:dyDescent="0.25">
      <c r="A6" s="12">
        <f t="shared" si="7"/>
        <v>46174</v>
      </c>
      <c r="B6" s="5" t="s">
        <v>26</v>
      </c>
      <c r="C6" s="6" t="s">
        <v>27</v>
      </c>
      <c r="D6" s="7">
        <v>2415</v>
      </c>
      <c r="E6" s="9">
        <v>2199.9166666666665</v>
      </c>
      <c r="F6" s="9">
        <v>347.5</v>
      </c>
      <c r="G6" s="9">
        <v>287.5</v>
      </c>
      <c r="H6" s="9">
        <v>2415</v>
      </c>
      <c r="I6" s="9">
        <v>2088</v>
      </c>
      <c r="J6" s="9">
        <v>345</v>
      </c>
      <c r="K6" s="9">
        <v>92</v>
      </c>
      <c r="L6" s="9">
        <v>129</v>
      </c>
      <c r="M6" s="13">
        <f t="shared" si="0"/>
        <v>33.239664082687334</v>
      </c>
      <c r="N6" s="10">
        <f t="shared" si="1"/>
        <v>2.941860465116279</v>
      </c>
      <c r="O6" s="10">
        <f t="shared" si="2"/>
        <v>36.181524547803612</v>
      </c>
      <c r="P6" s="11">
        <f t="shared" si="3"/>
        <v>0.91093857832988256</v>
      </c>
      <c r="Q6" s="11">
        <f t="shared" si="4"/>
        <v>0.82733812949640284</v>
      </c>
      <c r="R6" s="11">
        <f t="shared" si="5"/>
        <v>0.86459627329192545</v>
      </c>
      <c r="S6" s="11">
        <f t="shared" si="6"/>
        <v>0.26666666666666666</v>
      </c>
    </row>
    <row r="7" spans="1:19" ht="30" x14ac:dyDescent="0.25">
      <c r="A7" s="12">
        <f t="shared" si="7"/>
        <v>46174</v>
      </c>
      <c r="B7" s="5" t="s">
        <v>28</v>
      </c>
      <c r="C7" s="6" t="s">
        <v>29</v>
      </c>
      <c r="D7" s="7">
        <v>1725</v>
      </c>
      <c r="E7" s="9">
        <v>1499.9166666666667</v>
      </c>
      <c r="F7" s="9">
        <v>690</v>
      </c>
      <c r="G7" s="9">
        <v>376.5</v>
      </c>
      <c r="H7" s="9">
        <v>1380</v>
      </c>
      <c r="I7" s="9">
        <v>1344.1666666666667</v>
      </c>
      <c r="J7" s="9">
        <v>690</v>
      </c>
      <c r="K7" s="9">
        <v>472.08333333333331</v>
      </c>
      <c r="L7" s="9">
        <v>286</v>
      </c>
      <c r="M7" s="13">
        <f t="shared" si="0"/>
        <v>9.9443473193473206</v>
      </c>
      <c r="N7" s="10">
        <f t="shared" si="1"/>
        <v>2.9670745920745918</v>
      </c>
      <c r="O7" s="10">
        <f t="shared" si="2"/>
        <v>12.911421911421913</v>
      </c>
      <c r="P7" s="11">
        <f t="shared" si="3"/>
        <v>0.86951690821256045</v>
      </c>
      <c r="Q7" s="11">
        <f t="shared" si="4"/>
        <v>0.54565217391304344</v>
      </c>
      <c r="R7" s="11">
        <f t="shared" si="5"/>
        <v>0.97403381642512088</v>
      </c>
      <c r="S7" s="11">
        <f t="shared" si="6"/>
        <v>0.68417874396135259</v>
      </c>
    </row>
    <row r="8" spans="1:19" x14ac:dyDescent="0.25">
      <c r="A8" s="12">
        <f t="shared" si="7"/>
        <v>46174</v>
      </c>
      <c r="B8" s="5" t="s">
        <v>30</v>
      </c>
      <c r="C8" s="6" t="s">
        <v>31</v>
      </c>
      <c r="D8" s="7">
        <v>1380</v>
      </c>
      <c r="E8" s="9">
        <v>1213.75</v>
      </c>
      <c r="F8" s="9">
        <v>690</v>
      </c>
      <c r="G8" s="9">
        <v>432.5</v>
      </c>
      <c r="H8" s="9">
        <v>1380</v>
      </c>
      <c r="I8" s="9">
        <v>1217.5</v>
      </c>
      <c r="J8" s="9">
        <v>345</v>
      </c>
      <c r="K8" s="9">
        <v>275.5</v>
      </c>
      <c r="L8" s="9">
        <v>168</v>
      </c>
      <c r="M8" s="13">
        <f t="shared" si="0"/>
        <v>14.47172619047619</v>
      </c>
      <c r="N8" s="10">
        <f t="shared" si="1"/>
        <v>4.2142857142857144</v>
      </c>
      <c r="O8" s="10">
        <f t="shared" si="2"/>
        <v>18.686011904761905</v>
      </c>
      <c r="P8" s="11">
        <f t="shared" si="3"/>
        <v>0.87952898550724634</v>
      </c>
      <c r="Q8" s="11">
        <f t="shared" si="4"/>
        <v>0.62681159420289856</v>
      </c>
      <c r="R8" s="11">
        <f t="shared" si="5"/>
        <v>0.88224637681159424</v>
      </c>
      <c r="S8" s="11">
        <f t="shared" si="6"/>
        <v>0.79855072463768118</v>
      </c>
    </row>
    <row r="9" spans="1:19" ht="30" x14ac:dyDescent="0.25">
      <c r="A9" s="12">
        <f t="shared" si="7"/>
        <v>46174</v>
      </c>
      <c r="B9" s="5" t="s">
        <v>32</v>
      </c>
      <c r="C9" s="6" t="s">
        <v>33</v>
      </c>
      <c r="D9" s="7">
        <v>1515</v>
      </c>
      <c r="E9" s="9">
        <v>1219</v>
      </c>
      <c r="F9" s="9">
        <v>1665</v>
      </c>
      <c r="G9" s="9">
        <v>1480</v>
      </c>
      <c r="H9" s="9">
        <v>660</v>
      </c>
      <c r="I9" s="9">
        <v>1081</v>
      </c>
      <c r="J9" s="9">
        <v>990</v>
      </c>
      <c r="K9" s="9">
        <v>1109.5</v>
      </c>
      <c r="L9" s="9">
        <v>739</v>
      </c>
      <c r="M9" s="13">
        <f t="shared" si="0"/>
        <v>3.1123139377537212</v>
      </c>
      <c r="N9" s="10">
        <f t="shared" si="1"/>
        <v>3.504059539918809</v>
      </c>
      <c r="O9" s="10">
        <f t="shared" si="2"/>
        <v>6.6163734776725303</v>
      </c>
      <c r="P9" s="11">
        <f t="shared" si="3"/>
        <v>0.80462046204620463</v>
      </c>
      <c r="Q9" s="11">
        <f t="shared" si="4"/>
        <v>0.88888888888888884</v>
      </c>
      <c r="R9" s="11">
        <f t="shared" si="5"/>
        <v>1.6378787878787879</v>
      </c>
      <c r="S9" s="11">
        <f t="shared" si="6"/>
        <v>1.1207070707070708</v>
      </c>
    </row>
    <row r="10" spans="1:19" ht="30" x14ac:dyDescent="0.25">
      <c r="A10" s="12">
        <f t="shared" si="7"/>
        <v>46174</v>
      </c>
      <c r="B10" s="5" t="s">
        <v>34</v>
      </c>
      <c r="C10" s="6" t="s">
        <v>35</v>
      </c>
      <c r="D10" s="7">
        <v>1844</v>
      </c>
      <c r="E10" s="9">
        <v>1826.5</v>
      </c>
      <c r="F10" s="9">
        <v>1605</v>
      </c>
      <c r="G10" s="9">
        <v>1438.25</v>
      </c>
      <c r="H10" s="9">
        <v>1650</v>
      </c>
      <c r="I10" s="9">
        <v>1547.5</v>
      </c>
      <c r="J10" s="9">
        <v>660</v>
      </c>
      <c r="K10" s="9">
        <v>726</v>
      </c>
      <c r="L10" s="9">
        <v>758</v>
      </c>
      <c r="M10" s="13">
        <f t="shared" si="0"/>
        <v>4.4511873350923485</v>
      </c>
      <c r="N10" s="10">
        <f t="shared" si="1"/>
        <v>2.8552110817941951</v>
      </c>
      <c r="O10" s="10">
        <f t="shared" si="2"/>
        <v>7.3063984168865437</v>
      </c>
      <c r="P10" s="11">
        <f t="shared" si="3"/>
        <v>0.99050976138828628</v>
      </c>
      <c r="Q10" s="11">
        <f t="shared" si="4"/>
        <v>0.89610591900311531</v>
      </c>
      <c r="R10" s="11">
        <f t="shared" si="5"/>
        <v>0.93787878787878787</v>
      </c>
      <c r="S10" s="11">
        <f t="shared" si="6"/>
        <v>1.1000000000000001</v>
      </c>
    </row>
    <row r="11" spans="1:19" ht="30" x14ac:dyDescent="0.25">
      <c r="A11" s="12">
        <f t="shared" si="7"/>
        <v>46174</v>
      </c>
      <c r="B11" s="5" t="s">
        <v>36</v>
      </c>
      <c r="C11" s="6" t="s">
        <v>35</v>
      </c>
      <c r="D11" s="7">
        <v>1470</v>
      </c>
      <c r="E11" s="9">
        <v>1440.5</v>
      </c>
      <c r="F11" s="9">
        <v>1605</v>
      </c>
      <c r="G11" s="9">
        <v>1607</v>
      </c>
      <c r="H11" s="9">
        <v>990</v>
      </c>
      <c r="I11" s="9">
        <v>968</v>
      </c>
      <c r="J11" s="9">
        <v>990</v>
      </c>
      <c r="K11" s="9">
        <v>1045</v>
      </c>
      <c r="L11" s="9">
        <v>633</v>
      </c>
      <c r="M11" s="13">
        <f t="shared" si="0"/>
        <v>3.8048973143759874</v>
      </c>
      <c r="N11" s="10">
        <f t="shared" si="1"/>
        <v>4.18957345971564</v>
      </c>
      <c r="O11" s="10">
        <f t="shared" si="2"/>
        <v>7.994470774091627</v>
      </c>
      <c r="P11" s="11">
        <f t="shared" si="3"/>
        <v>0.9799319727891157</v>
      </c>
      <c r="Q11" s="11">
        <f t="shared" si="4"/>
        <v>1.0012461059190032</v>
      </c>
      <c r="R11" s="11">
        <f t="shared" si="5"/>
        <v>0.97777777777777775</v>
      </c>
      <c r="S11" s="11">
        <f t="shared" si="6"/>
        <v>1.0555555555555556</v>
      </c>
    </row>
    <row r="12" spans="1:19" ht="30" x14ac:dyDescent="0.25">
      <c r="A12" s="12">
        <f t="shared" si="7"/>
        <v>46174</v>
      </c>
      <c r="B12" s="5" t="s">
        <v>37</v>
      </c>
      <c r="C12" s="6" t="s">
        <v>35</v>
      </c>
      <c r="D12" s="7">
        <v>1455</v>
      </c>
      <c r="E12" s="9">
        <v>1415.5</v>
      </c>
      <c r="F12" s="9">
        <v>1140</v>
      </c>
      <c r="G12" s="9">
        <v>1112.25</v>
      </c>
      <c r="H12" s="9">
        <v>990</v>
      </c>
      <c r="I12" s="9">
        <v>990</v>
      </c>
      <c r="J12" s="9">
        <v>660</v>
      </c>
      <c r="K12" s="9">
        <v>506</v>
      </c>
      <c r="L12" s="9">
        <v>499</v>
      </c>
      <c r="M12" s="13">
        <f t="shared" si="0"/>
        <v>4.8206412825651306</v>
      </c>
      <c r="N12" s="10">
        <f t="shared" si="1"/>
        <v>3.2429859719438876</v>
      </c>
      <c r="O12" s="10">
        <f t="shared" si="2"/>
        <v>8.0636272545090186</v>
      </c>
      <c r="P12" s="11">
        <f t="shared" si="3"/>
        <v>0.97285223367697593</v>
      </c>
      <c r="Q12" s="11">
        <f t="shared" si="4"/>
        <v>0.97565789473684206</v>
      </c>
      <c r="R12" s="11">
        <f t="shared" si="5"/>
        <v>1</v>
      </c>
      <c r="S12" s="11">
        <f t="shared" si="6"/>
        <v>0.76666666666666672</v>
      </c>
    </row>
    <row r="13" spans="1:19" ht="30" x14ac:dyDescent="0.25">
      <c r="A13" s="12">
        <f t="shared" si="7"/>
        <v>46174</v>
      </c>
      <c r="B13" s="5" t="s">
        <v>38</v>
      </c>
      <c r="C13" s="6" t="s">
        <v>33</v>
      </c>
      <c r="D13" s="7">
        <v>1455</v>
      </c>
      <c r="E13" s="9">
        <v>1495.75</v>
      </c>
      <c r="F13" s="9">
        <v>1620</v>
      </c>
      <c r="G13" s="9">
        <v>1388.75</v>
      </c>
      <c r="H13" s="9">
        <v>990</v>
      </c>
      <c r="I13" s="9">
        <v>979</v>
      </c>
      <c r="J13" s="9">
        <v>990</v>
      </c>
      <c r="K13" s="9">
        <v>1012</v>
      </c>
      <c r="L13" s="9">
        <v>806</v>
      </c>
      <c r="M13" s="13">
        <f t="shared" si="0"/>
        <v>3.0704094292803972</v>
      </c>
      <c r="N13" s="10">
        <f t="shared" si="1"/>
        <v>2.9785980148883375</v>
      </c>
      <c r="O13" s="10">
        <f t="shared" si="2"/>
        <v>6.0490074441687343</v>
      </c>
      <c r="P13" s="11">
        <f t="shared" si="3"/>
        <v>1.0280068728522336</v>
      </c>
      <c r="Q13" s="11">
        <f t="shared" si="4"/>
        <v>0.85725308641975306</v>
      </c>
      <c r="R13" s="11">
        <f t="shared" si="5"/>
        <v>0.98888888888888893</v>
      </c>
      <c r="S13" s="11">
        <f t="shared" si="6"/>
        <v>1.0222222222222221</v>
      </c>
    </row>
    <row r="14" spans="1:19" ht="30" x14ac:dyDescent="0.25">
      <c r="A14" s="12">
        <f t="shared" si="7"/>
        <v>46174</v>
      </c>
      <c r="B14" s="5" t="s">
        <v>39</v>
      </c>
      <c r="C14" s="6" t="s">
        <v>40</v>
      </c>
      <c r="D14" s="7">
        <v>1380</v>
      </c>
      <c r="E14" s="9">
        <v>1286.0833333333333</v>
      </c>
      <c r="F14" s="9">
        <v>1605</v>
      </c>
      <c r="G14" s="9">
        <v>1311.5</v>
      </c>
      <c r="H14" s="9">
        <v>1035</v>
      </c>
      <c r="I14" s="9">
        <v>990.5</v>
      </c>
      <c r="J14" s="9">
        <v>1035</v>
      </c>
      <c r="K14" s="9">
        <v>1172</v>
      </c>
      <c r="L14" s="9">
        <v>747</v>
      </c>
      <c r="M14" s="13">
        <f t="shared" si="0"/>
        <v>3.0476349843819719</v>
      </c>
      <c r="N14" s="10">
        <f t="shared" si="1"/>
        <v>3.3246318607764391</v>
      </c>
      <c r="O14" s="10">
        <f t="shared" si="2"/>
        <v>6.3722668451584106</v>
      </c>
      <c r="P14" s="11">
        <f t="shared" si="3"/>
        <v>0.93194444444444435</v>
      </c>
      <c r="Q14" s="11">
        <f t="shared" si="4"/>
        <v>0.81713395638629283</v>
      </c>
      <c r="R14" s="11">
        <f t="shared" si="5"/>
        <v>0.95700483091787436</v>
      </c>
      <c r="S14" s="11">
        <f t="shared" si="6"/>
        <v>1.1323671497584542</v>
      </c>
    </row>
    <row r="15" spans="1:19" ht="30" x14ac:dyDescent="0.25">
      <c r="A15" s="12">
        <f t="shared" si="7"/>
        <v>46174</v>
      </c>
      <c r="B15" s="5" t="s">
        <v>41</v>
      </c>
      <c r="C15" s="6" t="s">
        <v>42</v>
      </c>
      <c r="D15" s="7">
        <v>1500</v>
      </c>
      <c r="E15" s="9">
        <v>1304</v>
      </c>
      <c r="F15" s="9">
        <v>1665</v>
      </c>
      <c r="G15" s="9">
        <v>1341</v>
      </c>
      <c r="H15" s="9">
        <v>660</v>
      </c>
      <c r="I15" s="9">
        <v>1019</v>
      </c>
      <c r="J15" s="9">
        <v>990</v>
      </c>
      <c r="K15" s="9">
        <v>1011</v>
      </c>
      <c r="L15" s="9">
        <v>749</v>
      </c>
      <c r="M15" s="13">
        <f t="shared" si="0"/>
        <v>3.1014686248331107</v>
      </c>
      <c r="N15" s="10">
        <f t="shared" si="1"/>
        <v>3.1401869158878504</v>
      </c>
      <c r="O15" s="10">
        <f t="shared" si="2"/>
        <v>6.2416555407209611</v>
      </c>
      <c r="P15" s="11">
        <f t="shared" si="3"/>
        <v>0.86933333333333329</v>
      </c>
      <c r="Q15" s="11">
        <f t="shared" si="4"/>
        <v>0.80540540540540539</v>
      </c>
      <c r="R15" s="11">
        <f t="shared" si="5"/>
        <v>1.5439393939393939</v>
      </c>
      <c r="S15" s="11">
        <f t="shared" si="6"/>
        <v>1.0212121212121212</v>
      </c>
    </row>
    <row r="16" spans="1:19" ht="30" x14ac:dyDescent="0.25">
      <c r="A16" s="12">
        <f t="shared" si="7"/>
        <v>46174</v>
      </c>
      <c r="B16" s="5" t="s">
        <v>43</v>
      </c>
      <c r="C16" s="6" t="s">
        <v>27</v>
      </c>
      <c r="D16" s="7">
        <v>1725</v>
      </c>
      <c r="E16" s="9">
        <v>1466.5</v>
      </c>
      <c r="F16" s="9">
        <v>345</v>
      </c>
      <c r="G16" s="9">
        <v>328.5</v>
      </c>
      <c r="H16" s="9">
        <v>1380</v>
      </c>
      <c r="I16" s="9">
        <v>1290</v>
      </c>
      <c r="J16" s="9">
        <v>345</v>
      </c>
      <c r="K16" s="9">
        <v>264.5</v>
      </c>
      <c r="L16" s="9">
        <v>151</v>
      </c>
      <c r="M16" s="13">
        <f t="shared" si="0"/>
        <v>18.254966887417218</v>
      </c>
      <c r="N16" s="10">
        <f t="shared" si="1"/>
        <v>3.9271523178807946</v>
      </c>
      <c r="O16" s="10">
        <f t="shared" si="2"/>
        <v>22.182119205298012</v>
      </c>
      <c r="P16" s="11">
        <f t="shared" si="3"/>
        <v>0.85014492753623183</v>
      </c>
      <c r="Q16" s="11">
        <f t="shared" si="4"/>
        <v>0.95217391304347831</v>
      </c>
      <c r="R16" s="11">
        <f t="shared" si="5"/>
        <v>0.93478260869565222</v>
      </c>
      <c r="S16" s="11">
        <f t="shared" si="6"/>
        <v>0.76666666666666672</v>
      </c>
    </row>
    <row r="17" spans="1:19" ht="30" x14ac:dyDescent="0.25">
      <c r="A17" s="12">
        <f t="shared" si="7"/>
        <v>46174</v>
      </c>
      <c r="B17" s="5" t="s">
        <v>44</v>
      </c>
      <c r="C17" s="6" t="s">
        <v>33</v>
      </c>
      <c r="D17" s="7">
        <v>2085</v>
      </c>
      <c r="E17" s="9">
        <v>1922</v>
      </c>
      <c r="F17" s="9">
        <v>1560</v>
      </c>
      <c r="G17" s="9">
        <v>1366.25</v>
      </c>
      <c r="H17" s="9">
        <v>1725</v>
      </c>
      <c r="I17" s="9">
        <v>1713.5</v>
      </c>
      <c r="J17" s="9">
        <v>1380</v>
      </c>
      <c r="K17" s="9">
        <v>1356.5</v>
      </c>
      <c r="L17" s="9">
        <v>990</v>
      </c>
      <c r="M17" s="13">
        <f t="shared" si="0"/>
        <v>3.6722222222222221</v>
      </c>
      <c r="N17" s="10">
        <f t="shared" si="1"/>
        <v>2.7502525252525252</v>
      </c>
      <c r="O17" s="10">
        <f t="shared" si="2"/>
        <v>6.4224747474747472</v>
      </c>
      <c r="P17" s="11">
        <f t="shared" si="3"/>
        <v>0.92182254196642688</v>
      </c>
      <c r="Q17" s="11">
        <f t="shared" si="4"/>
        <v>0.87580128205128205</v>
      </c>
      <c r="R17" s="11">
        <f t="shared" si="5"/>
        <v>0.99333333333333329</v>
      </c>
      <c r="S17" s="11">
        <f t="shared" si="6"/>
        <v>0.98297101449275359</v>
      </c>
    </row>
    <row r="18" spans="1:19" ht="30" x14ac:dyDescent="0.25">
      <c r="A18" s="12">
        <f t="shared" si="7"/>
        <v>46174</v>
      </c>
      <c r="B18" s="5" t="s">
        <v>45</v>
      </c>
      <c r="C18" s="6" t="s">
        <v>33</v>
      </c>
      <c r="D18" s="7">
        <v>1455</v>
      </c>
      <c r="E18" s="9">
        <v>1294.25</v>
      </c>
      <c r="F18" s="9">
        <v>1245</v>
      </c>
      <c r="G18" s="9">
        <v>1039.5</v>
      </c>
      <c r="H18" s="9">
        <v>990</v>
      </c>
      <c r="I18" s="9">
        <v>990</v>
      </c>
      <c r="J18" s="9">
        <v>990</v>
      </c>
      <c r="K18" s="9">
        <v>990</v>
      </c>
      <c r="L18" s="9">
        <v>536</v>
      </c>
      <c r="M18" s="13">
        <f t="shared" si="0"/>
        <v>4.2616604477611943</v>
      </c>
      <c r="N18" s="10">
        <f t="shared" si="1"/>
        <v>3.7863805970149254</v>
      </c>
      <c r="O18" s="10">
        <f t="shared" si="2"/>
        <v>8.0480410447761201</v>
      </c>
      <c r="P18" s="11">
        <f t="shared" si="3"/>
        <v>0.88951890034364256</v>
      </c>
      <c r="Q18" s="11">
        <f t="shared" si="4"/>
        <v>0.83493975903614459</v>
      </c>
      <c r="R18" s="11">
        <f t="shared" si="5"/>
        <v>1</v>
      </c>
      <c r="S18" s="11">
        <f t="shared" si="6"/>
        <v>1</v>
      </c>
    </row>
    <row r="19" spans="1:19" x14ac:dyDescent="0.25">
      <c r="A19" s="12">
        <f t="shared" si="7"/>
        <v>46174</v>
      </c>
      <c r="B19" s="5" t="s">
        <v>46</v>
      </c>
      <c r="C19" s="6" t="s">
        <v>31</v>
      </c>
      <c r="D19" s="7">
        <v>1380</v>
      </c>
      <c r="E19" s="9">
        <v>1181</v>
      </c>
      <c r="F19" s="9">
        <v>690</v>
      </c>
      <c r="G19" s="9">
        <v>509.5</v>
      </c>
      <c r="H19" s="9">
        <v>1380</v>
      </c>
      <c r="I19" s="9">
        <v>1079.5</v>
      </c>
      <c r="J19" s="9">
        <v>345</v>
      </c>
      <c r="K19" s="9">
        <v>322.5</v>
      </c>
      <c r="L19" s="9">
        <v>111</v>
      </c>
      <c r="M19" s="13">
        <f t="shared" si="0"/>
        <v>20.364864864864863</v>
      </c>
      <c r="N19" s="10">
        <f t="shared" si="1"/>
        <v>7.4954954954954953</v>
      </c>
      <c r="O19" s="10">
        <f t="shared" si="2"/>
        <v>27.86036036036036</v>
      </c>
      <c r="P19" s="11">
        <f t="shared" si="3"/>
        <v>0.85579710144927534</v>
      </c>
      <c r="Q19" s="11">
        <f t="shared" si="4"/>
        <v>0.73840579710144927</v>
      </c>
      <c r="R19" s="11">
        <f t="shared" si="5"/>
        <v>0.78224637681159426</v>
      </c>
      <c r="S19" s="11">
        <f t="shared" si="6"/>
        <v>0.93478260869565222</v>
      </c>
    </row>
    <row r="20" spans="1:19" ht="30" x14ac:dyDescent="0.25">
      <c r="A20" s="12">
        <f t="shared" si="7"/>
        <v>46174</v>
      </c>
      <c r="B20" s="5" t="s">
        <v>47</v>
      </c>
      <c r="C20" s="6" t="s">
        <v>27</v>
      </c>
      <c r="D20" s="7">
        <v>2775</v>
      </c>
      <c r="E20" s="9">
        <v>2320.33</v>
      </c>
      <c r="F20" s="9">
        <v>345</v>
      </c>
      <c r="G20" s="9">
        <v>299</v>
      </c>
      <c r="H20" s="9">
        <v>2760</v>
      </c>
      <c r="I20" s="9">
        <v>2396.75</v>
      </c>
      <c r="J20" s="9">
        <v>0</v>
      </c>
      <c r="K20" s="9">
        <v>0</v>
      </c>
      <c r="L20" s="9">
        <v>156</v>
      </c>
      <c r="M20" s="13">
        <f t="shared" si="0"/>
        <v>30.237692307692306</v>
      </c>
      <c r="N20" s="10">
        <f t="shared" si="1"/>
        <v>1.9166666666666667</v>
      </c>
      <c r="O20" s="10">
        <f t="shared" si="2"/>
        <v>32.154358974358971</v>
      </c>
      <c r="P20" s="11">
        <f t="shared" si="3"/>
        <v>0.83615495495495495</v>
      </c>
      <c r="Q20" s="11">
        <f t="shared" si="4"/>
        <v>0.8666666666666667</v>
      </c>
      <c r="R20" s="11">
        <f t="shared" si="5"/>
        <v>0.86838768115942033</v>
      </c>
      <c r="S20" s="11" t="e">
        <f t="shared" si="6"/>
        <v>#DIV/0!</v>
      </c>
    </row>
    <row r="21" spans="1:19" x14ac:dyDescent="0.25">
      <c r="A21" s="12">
        <f t="shared" si="7"/>
        <v>46174</v>
      </c>
      <c r="B21" s="5" t="s">
        <v>48</v>
      </c>
      <c r="C21" s="6" t="s">
        <v>49</v>
      </c>
      <c r="D21" s="7">
        <v>2160</v>
      </c>
      <c r="E21" s="9">
        <v>1982</v>
      </c>
      <c r="F21" s="9">
        <v>1470</v>
      </c>
      <c r="G21" s="9">
        <v>1409.5</v>
      </c>
      <c r="H21" s="9">
        <v>1650</v>
      </c>
      <c r="I21" s="9">
        <v>1650</v>
      </c>
      <c r="J21" s="9">
        <v>660</v>
      </c>
      <c r="K21" s="9">
        <v>649</v>
      </c>
      <c r="L21" s="9">
        <v>489</v>
      </c>
      <c r="M21" s="13">
        <f t="shared" si="0"/>
        <v>7.4274028629856854</v>
      </c>
      <c r="N21" s="10">
        <f t="shared" si="1"/>
        <v>4.2096114519427399</v>
      </c>
      <c r="O21" s="10">
        <f t="shared" si="2"/>
        <v>11.637014314928425</v>
      </c>
      <c r="P21" s="11">
        <f t="shared" si="3"/>
        <v>0.91759259259259263</v>
      </c>
      <c r="Q21" s="11">
        <f t="shared" si="4"/>
        <v>0.95884353741496597</v>
      </c>
      <c r="R21" s="11">
        <f t="shared" si="5"/>
        <v>1</v>
      </c>
      <c r="S21" s="11">
        <f t="shared" si="6"/>
        <v>0.98333333333333328</v>
      </c>
    </row>
    <row r="22" spans="1:19" ht="30" x14ac:dyDescent="0.25">
      <c r="A22" s="12">
        <f t="shared" si="7"/>
        <v>46174</v>
      </c>
      <c r="B22" s="5" t="s">
        <v>50</v>
      </c>
      <c r="C22" s="6" t="s">
        <v>42</v>
      </c>
      <c r="D22" s="7">
        <v>1485</v>
      </c>
      <c r="E22" s="9">
        <v>1346.75</v>
      </c>
      <c r="F22" s="9">
        <v>1665</v>
      </c>
      <c r="G22" s="9">
        <v>1255</v>
      </c>
      <c r="H22" s="9">
        <v>990</v>
      </c>
      <c r="I22" s="9">
        <v>990</v>
      </c>
      <c r="J22" s="9">
        <v>990</v>
      </c>
      <c r="K22" s="9">
        <v>990</v>
      </c>
      <c r="L22" s="9">
        <v>661</v>
      </c>
      <c r="M22" s="13">
        <f t="shared" si="0"/>
        <v>3.5351739788199699</v>
      </c>
      <c r="N22" s="10">
        <f t="shared" si="1"/>
        <v>3.3963691376701965</v>
      </c>
      <c r="O22" s="10">
        <f t="shared" si="2"/>
        <v>6.9315431164901664</v>
      </c>
      <c r="P22" s="11">
        <f t="shared" si="3"/>
        <v>0.90690235690235688</v>
      </c>
      <c r="Q22" s="11">
        <f t="shared" si="4"/>
        <v>0.75375375375375375</v>
      </c>
      <c r="R22" s="11">
        <f t="shared" si="5"/>
        <v>1</v>
      </c>
      <c r="S22" s="11">
        <f t="shared" si="6"/>
        <v>1</v>
      </c>
    </row>
    <row r="23" spans="1:19" ht="30" x14ac:dyDescent="0.25">
      <c r="A23" s="12">
        <f t="shared" si="7"/>
        <v>46174</v>
      </c>
      <c r="B23" s="5" t="s">
        <v>51</v>
      </c>
      <c r="C23" s="6" t="s">
        <v>40</v>
      </c>
      <c r="D23" s="7">
        <v>1860</v>
      </c>
      <c r="E23" s="9">
        <v>1602</v>
      </c>
      <c r="F23" s="9">
        <v>1665</v>
      </c>
      <c r="G23" s="9">
        <v>1258</v>
      </c>
      <c r="H23" s="9">
        <v>1650</v>
      </c>
      <c r="I23" s="9">
        <v>1617</v>
      </c>
      <c r="J23" s="9">
        <v>660</v>
      </c>
      <c r="K23" s="9">
        <v>682</v>
      </c>
      <c r="L23" s="9">
        <v>676</v>
      </c>
      <c r="M23" s="13">
        <f t="shared" si="0"/>
        <v>4.7618343195266268</v>
      </c>
      <c r="N23" s="10">
        <f t="shared" si="1"/>
        <v>2.8698224852071004</v>
      </c>
      <c r="O23" s="10">
        <f t="shared" si="2"/>
        <v>7.6316568047337281</v>
      </c>
      <c r="P23" s="11">
        <f t="shared" si="3"/>
        <v>0.8612903225806452</v>
      </c>
      <c r="Q23" s="11">
        <f t="shared" si="4"/>
        <v>0.75555555555555554</v>
      </c>
      <c r="R23" s="11">
        <f t="shared" si="5"/>
        <v>0.98</v>
      </c>
      <c r="S23" s="11">
        <f t="shared" si="6"/>
        <v>1.0333333333333334</v>
      </c>
    </row>
    <row r="24" spans="1:19" ht="45" x14ac:dyDescent="0.25">
      <c r="A24" s="12">
        <f t="shared" si="7"/>
        <v>46174</v>
      </c>
      <c r="B24" s="5" t="s">
        <v>52</v>
      </c>
      <c r="C24" s="6" t="s">
        <v>53</v>
      </c>
      <c r="D24" s="7">
        <v>1860</v>
      </c>
      <c r="E24" s="9">
        <v>1582</v>
      </c>
      <c r="F24" s="9">
        <v>1665</v>
      </c>
      <c r="G24" s="9">
        <v>1042.5</v>
      </c>
      <c r="H24" s="9">
        <v>990</v>
      </c>
      <c r="I24" s="9">
        <v>1001</v>
      </c>
      <c r="J24" s="9">
        <v>990</v>
      </c>
      <c r="K24" s="9">
        <v>1265</v>
      </c>
      <c r="L24" s="9">
        <v>840</v>
      </c>
      <c r="M24" s="13">
        <f t="shared" si="0"/>
        <v>3.0750000000000002</v>
      </c>
      <c r="N24" s="10">
        <f t="shared" si="1"/>
        <v>2.7470238095238093</v>
      </c>
      <c r="O24" s="10">
        <f t="shared" si="2"/>
        <v>5.8220238095238095</v>
      </c>
      <c r="P24" s="11">
        <f t="shared" si="3"/>
        <v>0.85053763440860219</v>
      </c>
      <c r="Q24" s="11">
        <f t="shared" si="4"/>
        <v>0.62612612612612617</v>
      </c>
      <c r="R24" s="11">
        <f t="shared" si="5"/>
        <v>1.0111111111111111</v>
      </c>
      <c r="S24" s="11">
        <f t="shared" si="6"/>
        <v>1.2777777777777777</v>
      </c>
    </row>
    <row r="25" spans="1:19" ht="30" x14ac:dyDescent="0.25">
      <c r="A25" s="12">
        <f t="shared" si="7"/>
        <v>46174</v>
      </c>
      <c r="B25" s="5" t="s">
        <v>54</v>
      </c>
      <c r="C25" s="6" t="s">
        <v>33</v>
      </c>
      <c r="D25" s="7">
        <v>1860</v>
      </c>
      <c r="E25" s="9">
        <v>1714</v>
      </c>
      <c r="F25" s="9">
        <v>1665</v>
      </c>
      <c r="G25" s="9">
        <v>1158.75</v>
      </c>
      <c r="H25" s="9">
        <v>1650</v>
      </c>
      <c r="I25" s="9">
        <v>1606</v>
      </c>
      <c r="J25" s="9">
        <v>990</v>
      </c>
      <c r="K25" s="9">
        <v>924</v>
      </c>
      <c r="L25" s="9">
        <v>786</v>
      </c>
      <c r="M25" s="13">
        <f t="shared" si="0"/>
        <v>4.223918575063613</v>
      </c>
      <c r="N25" s="10">
        <f t="shared" si="1"/>
        <v>2.6498091603053435</v>
      </c>
      <c r="O25" s="10">
        <f t="shared" si="2"/>
        <v>6.8737277353689565</v>
      </c>
      <c r="P25" s="11">
        <f t="shared" si="3"/>
        <v>0.92150537634408602</v>
      </c>
      <c r="Q25" s="11">
        <f t="shared" si="4"/>
        <v>0.69594594594594594</v>
      </c>
      <c r="R25" s="11">
        <f t="shared" si="5"/>
        <v>0.97333333333333338</v>
      </c>
      <c r="S25" s="11">
        <f t="shared" si="6"/>
        <v>0.93333333333333335</v>
      </c>
    </row>
    <row r="26" spans="1:19" ht="30" x14ac:dyDescent="0.25">
      <c r="A26" s="12">
        <f t="shared" si="7"/>
        <v>46174</v>
      </c>
      <c r="B26" s="5" t="s">
        <v>55</v>
      </c>
      <c r="C26" s="6" t="s">
        <v>33</v>
      </c>
      <c r="D26" s="7">
        <v>930</v>
      </c>
      <c r="E26" s="9">
        <v>984</v>
      </c>
      <c r="F26" s="9">
        <v>720</v>
      </c>
      <c r="G26" s="9">
        <v>618.5</v>
      </c>
      <c r="H26" s="9">
        <v>660</v>
      </c>
      <c r="I26" s="9">
        <v>661</v>
      </c>
      <c r="J26" s="9">
        <v>660</v>
      </c>
      <c r="K26" s="9">
        <v>660</v>
      </c>
      <c r="L26" s="9">
        <v>417</v>
      </c>
      <c r="M26" s="13">
        <f t="shared" si="0"/>
        <v>3.9448441247002397</v>
      </c>
      <c r="N26" s="10">
        <f t="shared" si="1"/>
        <v>3.065947242206235</v>
      </c>
      <c r="O26" s="10">
        <f t="shared" si="2"/>
        <v>7.0107913669064752</v>
      </c>
      <c r="P26" s="11">
        <f t="shared" si="3"/>
        <v>1.0580645161290323</v>
      </c>
      <c r="Q26" s="11">
        <f t="shared" si="4"/>
        <v>0.85902777777777772</v>
      </c>
      <c r="R26" s="11">
        <f t="shared" si="5"/>
        <v>1.0015151515151515</v>
      </c>
      <c r="S26" s="11">
        <f t="shared" si="6"/>
        <v>1</v>
      </c>
    </row>
    <row r="27" spans="1:19" ht="30" x14ac:dyDescent="0.25">
      <c r="A27" s="12">
        <f t="shared" si="7"/>
        <v>46174</v>
      </c>
      <c r="B27" s="5" t="s">
        <v>56</v>
      </c>
      <c r="C27" s="6" t="s">
        <v>33</v>
      </c>
      <c r="D27" s="7">
        <v>1064.7</v>
      </c>
      <c r="E27" s="9">
        <v>999.58333333333337</v>
      </c>
      <c r="F27" s="9">
        <v>345</v>
      </c>
      <c r="G27" s="9">
        <v>310.5</v>
      </c>
      <c r="H27" s="9">
        <v>1064.7</v>
      </c>
      <c r="I27" s="9">
        <v>806.16666666666663</v>
      </c>
      <c r="J27" s="9">
        <v>570</v>
      </c>
      <c r="K27" s="9">
        <v>451.25</v>
      </c>
      <c r="L27" s="9">
        <v>354</v>
      </c>
      <c r="M27" s="13">
        <f t="shared" si="0"/>
        <v>5.1009887005649714</v>
      </c>
      <c r="N27" s="10">
        <f t="shared" si="1"/>
        <v>2.1518361581920904</v>
      </c>
      <c r="O27" s="10">
        <f t="shared" si="2"/>
        <v>7.2528248587570623</v>
      </c>
      <c r="P27" s="11">
        <f t="shared" si="3"/>
        <v>0.93884036191728504</v>
      </c>
      <c r="Q27" s="11">
        <f t="shared" si="4"/>
        <v>0.9</v>
      </c>
      <c r="R27" s="11">
        <f t="shared" si="5"/>
        <v>0.75717729563883407</v>
      </c>
      <c r="S27" s="11">
        <f t="shared" si="6"/>
        <v>0.79166666666666663</v>
      </c>
    </row>
    <row r="28" spans="1:19" ht="30" x14ac:dyDescent="0.25">
      <c r="A28" s="12">
        <f t="shared" si="7"/>
        <v>46174</v>
      </c>
      <c r="B28" s="5" t="s">
        <v>57</v>
      </c>
      <c r="C28" s="6" t="s">
        <v>58</v>
      </c>
      <c r="D28" s="7">
        <v>2220</v>
      </c>
      <c r="E28" s="9">
        <v>2044.75</v>
      </c>
      <c r="F28" s="9">
        <v>1305</v>
      </c>
      <c r="G28" s="9">
        <v>956.75</v>
      </c>
      <c r="H28" s="9">
        <v>1650</v>
      </c>
      <c r="I28" s="9">
        <v>1650.5</v>
      </c>
      <c r="J28" s="9">
        <v>660</v>
      </c>
      <c r="K28" s="9">
        <v>591</v>
      </c>
      <c r="L28" s="9">
        <v>736</v>
      </c>
      <c r="M28" s="13">
        <f t="shared" si="0"/>
        <v>5.0207201086956523</v>
      </c>
      <c r="N28" s="10">
        <f t="shared" si="1"/>
        <v>2.1029211956521738</v>
      </c>
      <c r="O28" s="10">
        <f t="shared" si="2"/>
        <v>7.1236413043478262</v>
      </c>
      <c r="P28" s="11">
        <f t="shared" si="3"/>
        <v>0.92105855855855856</v>
      </c>
      <c r="Q28" s="11">
        <f t="shared" si="4"/>
        <v>0.73314176245210727</v>
      </c>
      <c r="R28" s="11">
        <f t="shared" si="5"/>
        <v>1.0003030303030302</v>
      </c>
      <c r="S28" s="11">
        <f t="shared" si="6"/>
        <v>0.8954545454545455</v>
      </c>
    </row>
    <row r="29" spans="1:19" ht="30" x14ac:dyDescent="0.25">
      <c r="A29" s="12">
        <f t="shared" si="7"/>
        <v>46174</v>
      </c>
      <c r="B29" s="5" t="s">
        <v>59</v>
      </c>
      <c r="C29" s="6" t="s">
        <v>58</v>
      </c>
      <c r="D29" s="7">
        <v>1500</v>
      </c>
      <c r="E29" s="9">
        <v>1387.25</v>
      </c>
      <c r="F29" s="9">
        <v>1725</v>
      </c>
      <c r="G29" s="9">
        <v>1409</v>
      </c>
      <c r="H29" s="9">
        <v>990</v>
      </c>
      <c r="I29" s="9">
        <v>990</v>
      </c>
      <c r="J29" s="9">
        <v>990</v>
      </c>
      <c r="K29" s="9">
        <v>1052.75</v>
      </c>
      <c r="L29" s="9">
        <v>662</v>
      </c>
      <c r="M29" s="13">
        <f t="shared" si="0"/>
        <v>3.5910120845921449</v>
      </c>
      <c r="N29" s="10">
        <f t="shared" si="1"/>
        <v>3.7186555891238671</v>
      </c>
      <c r="O29" s="10">
        <f t="shared" si="2"/>
        <v>7.309667673716012</v>
      </c>
      <c r="P29" s="11">
        <f t="shared" si="3"/>
        <v>0.92483333333333329</v>
      </c>
      <c r="Q29" s="11">
        <f t="shared" si="4"/>
        <v>0.81681159420289851</v>
      </c>
      <c r="R29" s="11">
        <f t="shared" si="5"/>
        <v>1</v>
      </c>
      <c r="S29" s="11">
        <f t="shared" si="6"/>
        <v>1.0633838383838383</v>
      </c>
    </row>
    <row r="30" spans="1:19" ht="30" x14ac:dyDescent="0.25">
      <c r="A30" s="12">
        <f t="shared" si="7"/>
        <v>46174</v>
      </c>
      <c r="B30" s="5" t="s">
        <v>60</v>
      </c>
      <c r="C30" s="6" t="s">
        <v>33</v>
      </c>
      <c r="D30" s="7">
        <v>1500</v>
      </c>
      <c r="E30" s="9">
        <v>1526</v>
      </c>
      <c r="F30" s="9">
        <v>1665</v>
      </c>
      <c r="G30" s="9">
        <v>1162</v>
      </c>
      <c r="H30" s="9">
        <v>990</v>
      </c>
      <c r="I30" s="9">
        <v>1009</v>
      </c>
      <c r="J30" s="9">
        <v>990</v>
      </c>
      <c r="K30" s="9">
        <v>990</v>
      </c>
      <c r="L30" s="9">
        <v>662</v>
      </c>
      <c r="M30" s="13">
        <f t="shared" si="0"/>
        <v>3.8293051359516617</v>
      </c>
      <c r="N30" s="10">
        <f t="shared" si="1"/>
        <v>3.2507552870090635</v>
      </c>
      <c r="O30" s="10">
        <f t="shared" si="2"/>
        <v>7.0800604229607247</v>
      </c>
      <c r="P30" s="11">
        <f t="shared" si="3"/>
        <v>1.0173333333333334</v>
      </c>
      <c r="Q30" s="11">
        <f t="shared" si="4"/>
        <v>0.69789789789789791</v>
      </c>
      <c r="R30" s="11">
        <f t="shared" si="5"/>
        <v>1.0191919191919192</v>
      </c>
      <c r="S30" s="11">
        <f t="shared" si="6"/>
        <v>1</v>
      </c>
    </row>
    <row r="31" spans="1:19" x14ac:dyDescent="0.25">
      <c r="A31" s="12">
        <f t="shared" si="7"/>
        <v>46174</v>
      </c>
      <c r="B31" s="5" t="s">
        <v>61</v>
      </c>
      <c r="C31" s="6" t="s">
        <v>31</v>
      </c>
      <c r="D31" s="7">
        <v>1380</v>
      </c>
      <c r="E31" s="9">
        <v>1243.4166666666667</v>
      </c>
      <c r="F31" s="9">
        <v>690</v>
      </c>
      <c r="G31" s="9">
        <v>421</v>
      </c>
      <c r="H31" s="9">
        <v>1035</v>
      </c>
      <c r="I31" s="9">
        <v>1064</v>
      </c>
      <c r="J31" s="9">
        <v>690</v>
      </c>
      <c r="K31" s="9">
        <v>551.16666666666663</v>
      </c>
      <c r="L31" s="9">
        <v>248</v>
      </c>
      <c r="M31" s="13">
        <f t="shared" si="0"/>
        <v>9.3040994623655919</v>
      </c>
      <c r="N31" s="10">
        <f t="shared" si="1"/>
        <v>3.92002688172043</v>
      </c>
      <c r="O31" s="10">
        <f t="shared" si="2"/>
        <v>13.224126344086022</v>
      </c>
      <c r="P31" s="11">
        <f t="shared" si="3"/>
        <v>0.90102657004830922</v>
      </c>
      <c r="Q31" s="11">
        <f t="shared" si="4"/>
        <v>0.61014492753623184</v>
      </c>
      <c r="R31" s="11">
        <f t="shared" si="5"/>
        <v>1.0280193236714976</v>
      </c>
      <c r="S31" s="11">
        <f t="shared" si="6"/>
        <v>0.79879227053140089</v>
      </c>
    </row>
    <row r="32" spans="1:19" x14ac:dyDescent="0.25">
      <c r="A32" s="12">
        <f t="shared" si="7"/>
        <v>46174</v>
      </c>
      <c r="B32" s="5" t="s">
        <v>62</v>
      </c>
      <c r="C32" s="6" t="s">
        <v>22</v>
      </c>
      <c r="D32" s="7">
        <v>1419.6</v>
      </c>
      <c r="E32" s="9">
        <v>1220.4166666666667</v>
      </c>
      <c r="F32" s="9">
        <v>345</v>
      </c>
      <c r="G32" s="9">
        <v>331</v>
      </c>
      <c r="H32" s="9">
        <v>1419.6</v>
      </c>
      <c r="I32" s="9">
        <v>1068.0833333333333</v>
      </c>
      <c r="J32" s="9">
        <v>345</v>
      </c>
      <c r="K32" s="9">
        <v>286</v>
      </c>
      <c r="L32" s="9">
        <v>228</v>
      </c>
      <c r="M32" s="13">
        <f t="shared" si="0"/>
        <v>10.037280701754385</v>
      </c>
      <c r="N32" s="10">
        <f t="shared" si="1"/>
        <v>2.7061403508771931</v>
      </c>
      <c r="O32" s="10">
        <f t="shared" si="2"/>
        <v>12.743421052631579</v>
      </c>
      <c r="P32" s="11">
        <f t="shared" si="3"/>
        <v>0.85969052315206174</v>
      </c>
      <c r="Q32" s="11">
        <f t="shared" si="4"/>
        <v>0.95942028985507244</v>
      </c>
      <c r="R32" s="11">
        <f t="shared" si="5"/>
        <v>0.7523833004602235</v>
      </c>
      <c r="S32" s="11">
        <f t="shared" si="6"/>
        <v>0.82898550724637676</v>
      </c>
    </row>
    <row r="33" spans="1:19" ht="30" x14ac:dyDescent="0.25">
      <c r="A33" s="12">
        <f t="shared" si="7"/>
        <v>46174</v>
      </c>
      <c r="B33" s="5" t="s">
        <v>63</v>
      </c>
      <c r="C33" s="6" t="s">
        <v>58</v>
      </c>
      <c r="D33" s="7">
        <v>1080</v>
      </c>
      <c r="E33" s="9">
        <v>1044.25</v>
      </c>
      <c r="F33" s="9">
        <v>1245</v>
      </c>
      <c r="G33" s="9">
        <v>1263</v>
      </c>
      <c r="H33" s="9">
        <v>720</v>
      </c>
      <c r="I33" s="9">
        <v>712.5</v>
      </c>
      <c r="J33" s="9">
        <v>690</v>
      </c>
      <c r="K33" s="9">
        <v>712.5</v>
      </c>
      <c r="L33" s="9">
        <v>417</v>
      </c>
      <c r="M33" s="13">
        <f t="shared" si="0"/>
        <v>4.212829736211031</v>
      </c>
      <c r="N33" s="10">
        <f t="shared" si="1"/>
        <v>4.7374100719424463</v>
      </c>
      <c r="O33" s="10">
        <f t="shared" si="2"/>
        <v>8.9502398081534764</v>
      </c>
      <c r="P33" s="11">
        <f t="shared" si="3"/>
        <v>0.96689814814814812</v>
      </c>
      <c r="Q33" s="11">
        <f t="shared" si="4"/>
        <v>1.0144578313253012</v>
      </c>
      <c r="R33" s="11">
        <f t="shared" si="5"/>
        <v>0.98958333333333337</v>
      </c>
      <c r="S33" s="11">
        <f t="shared" si="6"/>
        <v>1.0326086956521738</v>
      </c>
    </row>
    <row r="34" spans="1:19" x14ac:dyDescent="0.25">
      <c r="A34" s="12">
        <f t="shared" si="7"/>
        <v>46174</v>
      </c>
      <c r="B34" s="5" t="s">
        <v>64</v>
      </c>
      <c r="C34" s="6" t="s">
        <v>24</v>
      </c>
      <c r="D34" s="7">
        <v>1652</v>
      </c>
      <c r="E34" s="9">
        <v>1369.5</v>
      </c>
      <c r="F34" s="9">
        <v>668</v>
      </c>
      <c r="G34" s="9">
        <v>405.5</v>
      </c>
      <c r="H34" s="9">
        <v>990</v>
      </c>
      <c r="I34" s="9">
        <v>858</v>
      </c>
      <c r="J34" s="9">
        <v>330</v>
      </c>
      <c r="K34" s="9">
        <v>165</v>
      </c>
      <c r="L34" s="9">
        <v>137</v>
      </c>
      <c r="M34" s="13">
        <f t="shared" si="0"/>
        <v>16.259124087591243</v>
      </c>
      <c r="N34" s="10">
        <f t="shared" si="1"/>
        <v>4.164233576642336</v>
      </c>
      <c r="O34" s="10">
        <f t="shared" si="2"/>
        <v>20.423357664233578</v>
      </c>
      <c r="P34" s="11">
        <f t="shared" si="3"/>
        <v>0.82899515738498786</v>
      </c>
      <c r="Q34" s="11">
        <f t="shared" si="4"/>
        <v>0.60703592814371254</v>
      </c>
      <c r="R34" s="11">
        <f t="shared" si="5"/>
        <v>0.8666666666666667</v>
      </c>
      <c r="S34" s="11">
        <f t="shared" si="6"/>
        <v>0.5</v>
      </c>
    </row>
    <row r="35" spans="1:19" ht="30" x14ac:dyDescent="0.25">
      <c r="A35" s="12">
        <f t="shared" si="7"/>
        <v>46174</v>
      </c>
      <c r="B35" s="5" t="s">
        <v>65</v>
      </c>
      <c r="C35" s="6" t="s">
        <v>35</v>
      </c>
      <c r="D35" s="7">
        <v>990</v>
      </c>
      <c r="E35" s="9">
        <v>1004.25</v>
      </c>
      <c r="F35" s="9">
        <v>930</v>
      </c>
      <c r="G35" s="9">
        <v>1083.25</v>
      </c>
      <c r="H35" s="9">
        <v>660</v>
      </c>
      <c r="I35" s="9">
        <v>660</v>
      </c>
      <c r="J35" s="9">
        <v>330</v>
      </c>
      <c r="K35" s="9">
        <v>649</v>
      </c>
      <c r="L35" s="9">
        <v>452</v>
      </c>
      <c r="M35" s="13">
        <f t="shared" si="0"/>
        <v>3.6819690265486726</v>
      </c>
      <c r="N35" s="10">
        <f t="shared" si="1"/>
        <v>3.8324115044247788</v>
      </c>
      <c r="O35" s="10">
        <f t="shared" si="2"/>
        <v>7.514380530973451</v>
      </c>
      <c r="P35" s="11">
        <f t="shared" si="3"/>
        <v>1.0143939393939394</v>
      </c>
      <c r="Q35" s="11">
        <f t="shared" si="4"/>
        <v>1.1647849462365591</v>
      </c>
      <c r="R35" s="11">
        <f t="shared" si="5"/>
        <v>1</v>
      </c>
      <c r="S35" s="11">
        <f t="shared" si="6"/>
        <v>1.9666666666666666</v>
      </c>
    </row>
    <row r="36" spans="1:19" ht="30" x14ac:dyDescent="0.25">
      <c r="A36" s="12">
        <f t="shared" si="7"/>
        <v>46174</v>
      </c>
      <c r="B36" s="5" t="s">
        <v>66</v>
      </c>
      <c r="C36" s="6" t="s">
        <v>33</v>
      </c>
      <c r="D36" s="7">
        <v>2220</v>
      </c>
      <c r="E36" s="9">
        <v>2119.5</v>
      </c>
      <c r="F36" s="9">
        <v>1830</v>
      </c>
      <c r="G36" s="9">
        <v>1427</v>
      </c>
      <c r="H36" s="9">
        <v>1980</v>
      </c>
      <c r="I36" s="9">
        <v>1912.6666666666667</v>
      </c>
      <c r="J36" s="9">
        <v>1320</v>
      </c>
      <c r="K36" s="9">
        <v>1400.1666666666667</v>
      </c>
      <c r="L36" s="9">
        <v>762</v>
      </c>
      <c r="M36" s="13">
        <f t="shared" si="0"/>
        <v>5.2915573053368332</v>
      </c>
      <c r="N36" s="10">
        <f t="shared" si="1"/>
        <v>3.7101924759405081</v>
      </c>
      <c r="O36" s="10">
        <f t="shared" si="2"/>
        <v>9.0017497812773417</v>
      </c>
      <c r="P36" s="11">
        <f t="shared" si="3"/>
        <v>0.95472972972972969</v>
      </c>
      <c r="Q36" s="11">
        <f t="shared" si="4"/>
        <v>0.77978142076502732</v>
      </c>
      <c r="R36" s="11">
        <f t="shared" si="5"/>
        <v>0.96599326599326607</v>
      </c>
      <c r="S36" s="11">
        <f t="shared" si="6"/>
        <v>1.0607323232323234</v>
      </c>
    </row>
    <row r="37" spans="1:19" ht="30" x14ac:dyDescent="0.25">
      <c r="A37" s="12">
        <f t="shared" si="7"/>
        <v>46174</v>
      </c>
      <c r="B37" s="5" t="s">
        <v>67</v>
      </c>
      <c r="C37" s="6" t="s">
        <v>33</v>
      </c>
      <c r="D37" s="7">
        <v>1890</v>
      </c>
      <c r="E37" s="9">
        <v>1820</v>
      </c>
      <c r="F37" s="9">
        <v>1710</v>
      </c>
      <c r="G37" s="9">
        <v>1335</v>
      </c>
      <c r="H37" s="9">
        <v>2070</v>
      </c>
      <c r="I37" s="9">
        <v>1955.5</v>
      </c>
      <c r="J37" s="9">
        <v>1380</v>
      </c>
      <c r="K37" s="9">
        <v>1264</v>
      </c>
      <c r="L37" s="9">
        <v>650</v>
      </c>
      <c r="M37" s="13">
        <f t="shared" si="0"/>
        <v>5.8084615384615388</v>
      </c>
      <c r="N37" s="10">
        <f t="shared" si="1"/>
        <v>3.9984615384615383</v>
      </c>
      <c r="O37" s="10">
        <f t="shared" si="2"/>
        <v>9.8069230769230771</v>
      </c>
      <c r="P37" s="11">
        <f t="shared" si="3"/>
        <v>0.96296296296296291</v>
      </c>
      <c r="Q37" s="11">
        <f t="shared" si="4"/>
        <v>0.7807017543859649</v>
      </c>
      <c r="R37" s="11">
        <f t="shared" si="5"/>
        <v>0.94468599033816425</v>
      </c>
      <c r="S37" s="11">
        <f t="shared" si="6"/>
        <v>0.91594202898550725</v>
      </c>
    </row>
    <row r="38" spans="1:19" ht="30" x14ac:dyDescent="0.25">
      <c r="A38" s="12">
        <f t="shared" si="7"/>
        <v>46174</v>
      </c>
      <c r="B38" s="5" t="s">
        <v>68</v>
      </c>
      <c r="C38" s="6" t="s">
        <v>58</v>
      </c>
      <c r="D38" s="7">
        <v>1560</v>
      </c>
      <c r="E38" s="9">
        <v>1356.6666666666667</v>
      </c>
      <c r="F38" s="9">
        <v>1725</v>
      </c>
      <c r="G38" s="9">
        <v>1360.25</v>
      </c>
      <c r="H38" s="9">
        <v>990</v>
      </c>
      <c r="I38" s="9">
        <v>990</v>
      </c>
      <c r="J38" s="9">
        <v>990</v>
      </c>
      <c r="K38" s="9">
        <v>1010.5</v>
      </c>
      <c r="L38" s="9">
        <v>658</v>
      </c>
      <c r="M38" s="13">
        <f t="shared" si="0"/>
        <v>3.5663627152988862</v>
      </c>
      <c r="N38" s="10">
        <f t="shared" si="1"/>
        <v>3.6029635258358663</v>
      </c>
      <c r="O38" s="10">
        <f t="shared" si="2"/>
        <v>7.169326241134752</v>
      </c>
      <c r="P38" s="11">
        <f t="shared" si="3"/>
        <v>0.86965811965811968</v>
      </c>
      <c r="Q38" s="11">
        <f t="shared" si="4"/>
        <v>0.78855072463768117</v>
      </c>
      <c r="R38" s="11">
        <f t="shared" si="5"/>
        <v>1</v>
      </c>
      <c r="S38" s="11">
        <f t="shared" si="6"/>
        <v>1.0207070707070707</v>
      </c>
    </row>
  </sheetData>
  <dataValidations count="2">
    <dataValidation type="list" allowBlank="1" showInputMessage="1" showErrorMessage="1" sqref="C2:C38" xr:uid="{BA37E2D6-4C73-464B-8E50-B14E7A5F313F}">
      <formula1>Specialties</formula1>
    </dataValidation>
    <dataValidation type="decimal" operator="greaterThanOrEqual" allowBlank="1" showInputMessage="1" showErrorMessage="1" sqref="D2:L38" xr:uid="{86A7C3A3-4B5C-4186-9164-5BA3E762D1BB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Lincolnshire and Goole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GRAHAM, Teresa (NHS HUMBER HEALTH PARTNERSHIP - RJL)</dc:creator>
  <cp:lastModifiedBy>GRAHAM, Teresa (NHS HUMBER HEALTH PARTNERSHIP - RJL)</cp:lastModifiedBy>
  <cp:lastPrinted>2026-06-05T15:40:42Z</cp:lastPrinted>
  <dcterms:created xsi:type="dcterms:W3CDTF">2026-05-15T09:40:12Z</dcterms:created>
  <dcterms:modified xsi:type="dcterms:W3CDTF">2026-07-16T09:35:00Z</dcterms:modified>
</cp:coreProperties>
</file>