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Information Services\2. Corporate Information\Returns\2627\Safer Staffing\M04_2627_JUL\SQL Import and web version\"/>
    </mc:Choice>
  </mc:AlternateContent>
  <xr:revisionPtr revIDLastSave="0" documentId="13_ncr:1_{A57CB829-6889-4304-AF4B-75134DD1E7D8}" xr6:coauthVersionLast="47" xr6:coauthVersionMax="47" xr10:uidLastSave="{00000000-0000-0000-0000-000000000000}"/>
  <bookViews>
    <workbookView xWindow="-28920" yWindow="0" windowWidth="29040" windowHeight="17520" xr2:uid="{B671DB25-59A4-4B06-BA86-0C7F2ED39082}"/>
  </bookViews>
  <sheets>
    <sheet name="Sheet1" sheetId="1" r:id="rId1"/>
  </sheets>
  <definedNames>
    <definedName name="Specialti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Q3" i="1"/>
  <c r="R3" i="1"/>
  <c r="S3" i="1"/>
  <c r="P4" i="1"/>
  <c r="Q4" i="1"/>
  <c r="R4" i="1"/>
  <c r="S4" i="1"/>
  <c r="P5" i="1"/>
  <c r="Q5" i="1"/>
  <c r="R5" i="1"/>
  <c r="S5" i="1"/>
  <c r="P6" i="1"/>
  <c r="Q6" i="1"/>
  <c r="R6" i="1"/>
  <c r="S6" i="1"/>
  <c r="P7" i="1"/>
  <c r="Q7" i="1"/>
  <c r="R7" i="1"/>
  <c r="S7" i="1"/>
  <c r="P8" i="1"/>
  <c r="Q8" i="1"/>
  <c r="R8" i="1"/>
  <c r="S8" i="1"/>
  <c r="P9" i="1"/>
  <c r="Q9" i="1"/>
  <c r="R9" i="1"/>
  <c r="S9" i="1"/>
  <c r="P10" i="1"/>
  <c r="Q10" i="1"/>
  <c r="R10" i="1"/>
  <c r="S10" i="1"/>
  <c r="P11" i="1"/>
  <c r="Q11" i="1"/>
  <c r="R11" i="1"/>
  <c r="S11" i="1"/>
  <c r="P12" i="1"/>
  <c r="Q12" i="1"/>
  <c r="R12" i="1"/>
  <c r="S12" i="1"/>
  <c r="P13" i="1"/>
  <c r="Q13" i="1"/>
  <c r="R13" i="1"/>
  <c r="S13" i="1"/>
  <c r="P14" i="1"/>
  <c r="Q14" i="1"/>
  <c r="R14" i="1"/>
  <c r="S14" i="1"/>
  <c r="P15" i="1"/>
  <c r="Q15" i="1"/>
  <c r="R15" i="1"/>
  <c r="S15" i="1"/>
  <c r="P16" i="1"/>
  <c r="Q16" i="1"/>
  <c r="R16" i="1"/>
  <c r="S16" i="1"/>
  <c r="P17" i="1"/>
  <c r="Q17" i="1"/>
  <c r="R17" i="1"/>
  <c r="S17" i="1"/>
  <c r="P18" i="1"/>
  <c r="Q18" i="1"/>
  <c r="R18" i="1"/>
  <c r="S18" i="1"/>
  <c r="P19" i="1"/>
  <c r="Q19" i="1"/>
  <c r="R19" i="1"/>
  <c r="S19" i="1"/>
  <c r="P20" i="1"/>
  <c r="Q20" i="1"/>
  <c r="R20" i="1"/>
  <c r="S20" i="1"/>
  <c r="P21" i="1"/>
  <c r="Q21" i="1"/>
  <c r="R21" i="1"/>
  <c r="S21" i="1"/>
  <c r="P22" i="1"/>
  <c r="Q22" i="1"/>
  <c r="R22" i="1"/>
  <c r="S22" i="1"/>
  <c r="P23" i="1"/>
  <c r="Q23" i="1"/>
  <c r="R23" i="1"/>
  <c r="S23" i="1"/>
  <c r="P24" i="1"/>
  <c r="Q24" i="1"/>
  <c r="R24" i="1"/>
  <c r="S24" i="1"/>
  <c r="P25" i="1"/>
  <c r="Q25" i="1"/>
  <c r="R25" i="1"/>
  <c r="S25" i="1"/>
  <c r="P26" i="1"/>
  <c r="Q26" i="1"/>
  <c r="R26" i="1"/>
  <c r="S26" i="1"/>
  <c r="P27" i="1"/>
  <c r="Q27" i="1"/>
  <c r="R27" i="1"/>
  <c r="S27" i="1"/>
  <c r="P28" i="1"/>
  <c r="Q28" i="1"/>
  <c r="R28" i="1"/>
  <c r="S28" i="1"/>
  <c r="P29" i="1"/>
  <c r="Q29" i="1"/>
  <c r="R29" i="1"/>
  <c r="S29" i="1"/>
  <c r="P30" i="1"/>
  <c r="Q30" i="1"/>
  <c r="R30" i="1"/>
  <c r="S30" i="1"/>
  <c r="P31" i="1"/>
  <c r="Q31" i="1"/>
  <c r="R31" i="1"/>
  <c r="S31" i="1"/>
  <c r="P32" i="1"/>
  <c r="Q32" i="1"/>
  <c r="R32" i="1"/>
  <c r="S32" i="1"/>
  <c r="P33" i="1"/>
  <c r="Q33" i="1"/>
  <c r="R33" i="1"/>
  <c r="S33" i="1"/>
  <c r="P34" i="1"/>
  <c r="Q34" i="1"/>
  <c r="R34" i="1"/>
  <c r="S34" i="1"/>
  <c r="P35" i="1"/>
  <c r="Q35" i="1"/>
  <c r="R35" i="1"/>
  <c r="S35" i="1"/>
  <c r="P36" i="1"/>
  <c r="Q36" i="1"/>
  <c r="R36" i="1"/>
  <c r="S36" i="1"/>
  <c r="P37" i="1"/>
  <c r="Q37" i="1"/>
  <c r="R37" i="1"/>
  <c r="S37" i="1"/>
  <c r="P38" i="1"/>
  <c r="Q38" i="1"/>
  <c r="R38" i="1"/>
  <c r="S38" i="1"/>
  <c r="S2" i="1"/>
  <c r="R2" i="1"/>
  <c r="Q2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2" i="1"/>
  <c r="M3" i="1"/>
  <c r="N3" i="1"/>
  <c r="M4" i="1"/>
  <c r="N4" i="1"/>
  <c r="M5" i="1"/>
  <c r="N5" i="1"/>
  <c r="M6" i="1"/>
  <c r="N6" i="1"/>
  <c r="M7" i="1"/>
  <c r="N7" i="1"/>
  <c r="M8" i="1"/>
  <c r="N8" i="1"/>
  <c r="M9" i="1"/>
  <c r="N9" i="1"/>
  <c r="M10" i="1"/>
  <c r="N10" i="1"/>
  <c r="M11" i="1"/>
  <c r="N11" i="1"/>
  <c r="M12" i="1"/>
  <c r="N12" i="1"/>
  <c r="M13" i="1"/>
  <c r="N13" i="1"/>
  <c r="M14" i="1"/>
  <c r="N14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M34" i="1"/>
  <c r="N34" i="1"/>
  <c r="M35" i="1"/>
  <c r="N35" i="1"/>
  <c r="M36" i="1"/>
  <c r="N36" i="1"/>
  <c r="M37" i="1"/>
  <c r="N37" i="1"/>
  <c r="M38" i="1"/>
  <c r="N38" i="1"/>
  <c r="N2" i="1"/>
  <c r="M2" i="1"/>
</calcChain>
</file>

<file path=xl/sharedStrings.xml><?xml version="1.0" encoding="utf-8"?>
<sst xmlns="http://schemas.openxmlformats.org/spreadsheetml/2006/main" count="93" uniqueCount="70">
  <si>
    <t>Month</t>
  </si>
  <si>
    <t>Ward name</t>
  </si>
  <si>
    <t>Specialty 1</t>
  </si>
  <si>
    <t>Cumulative count patients</t>
  </si>
  <si>
    <t>Overall</t>
  </si>
  <si>
    <t>Day Registered Nurses / Midwives Planned</t>
  </si>
  <si>
    <t>Day Registered Nurses / Midwives Actual</t>
  </si>
  <si>
    <t>Day Non-Registered Nurses / Midwive Planned</t>
  </si>
  <si>
    <t>Day Non-Registered Nurses / Midwive Actual</t>
  </si>
  <si>
    <t>Night Registered Nurses / Midwives Planned</t>
  </si>
  <si>
    <t>Night Registered Nurses / Midwives Actual</t>
  </si>
  <si>
    <t>Night Non-Registered Nurses / Midwives Planned</t>
  </si>
  <si>
    <t>Night Non-Registered Nurses / Midwives Actual</t>
  </si>
  <si>
    <t>Registered Nurses / Midwives</t>
  </si>
  <si>
    <t>Non-Registered Nurses / Midwives</t>
  </si>
  <si>
    <t>Average fill rate - Registered Nurses / Midwives (Day) (%)</t>
  </si>
  <si>
    <t>Average fill rate - Non-Registered Nurses / Midwives (Day) (%)</t>
  </si>
  <si>
    <t>Average fill rate - Registered Nurses / Midwives (Night) (%)</t>
  </si>
  <si>
    <t>Average fill rate - Non-Registered Nurses / Midwives (Night) (%)</t>
  </si>
  <si>
    <t>Amethyst</t>
  </si>
  <si>
    <t>370 - MEDICAL ONCOLOGY</t>
  </si>
  <si>
    <t>Blueberry/Holly DPoW</t>
  </si>
  <si>
    <t>501 - OBSTETRICS</t>
  </si>
  <si>
    <t>Ward C1 Glover</t>
  </si>
  <si>
    <t>320 - CARDIOLOGY</t>
  </si>
  <si>
    <t>Jasmine &amp; Honeysuckle</t>
  </si>
  <si>
    <t>ITU DPoW</t>
  </si>
  <si>
    <t>192 - CRITICAL CARE MEDICINE</t>
  </si>
  <si>
    <t>NICU DPoW</t>
  </si>
  <si>
    <t>422 - NEONATOLOGY</t>
  </si>
  <si>
    <t>Rainforest DPoW</t>
  </si>
  <si>
    <t>420 - PAEDIATRICS</t>
  </si>
  <si>
    <t>STROKE UNIT DPoW</t>
  </si>
  <si>
    <t>300 - GENERAL MEDICINE</t>
  </si>
  <si>
    <t>WARD B3 DPoW</t>
  </si>
  <si>
    <t>100 - GENERAL SURGERY</t>
  </si>
  <si>
    <t>WARD B6 DPoW</t>
  </si>
  <si>
    <t>WARD B7 DPoW</t>
  </si>
  <si>
    <t>B2</t>
  </si>
  <si>
    <t>WARD C5 DPoW</t>
  </si>
  <si>
    <t>340 - RESPIRATORY MEDICINE</t>
  </si>
  <si>
    <t>WARD C6 DPoW</t>
  </si>
  <si>
    <t>430 - GERIATRIC MEDICINE</t>
  </si>
  <si>
    <t>HDU DPoW</t>
  </si>
  <si>
    <t>Ward C3</t>
  </si>
  <si>
    <t>Ward A1</t>
  </si>
  <si>
    <t>Disney SGH</t>
  </si>
  <si>
    <t>ICU SGH</t>
  </si>
  <si>
    <t>Stroke Unit SGH</t>
  </si>
  <si>
    <t>400 - NEUROLOGY</t>
  </si>
  <si>
    <t>WARD 16 SGH</t>
  </si>
  <si>
    <t>WARD 17 SGH</t>
  </si>
  <si>
    <t>WARD 22 SGH</t>
  </si>
  <si>
    <t>301 - GASTROENTEROLOGY</t>
  </si>
  <si>
    <t>WARD 24 SGH</t>
  </si>
  <si>
    <t>WARD 25 SGH</t>
  </si>
  <si>
    <t>Ward 26 SGH</t>
  </si>
  <si>
    <t>WARD 28 SGH</t>
  </si>
  <si>
    <t>110 - TRAUMA &amp; ORTHOPAEDICS</t>
  </si>
  <si>
    <t>29 SGH</t>
  </si>
  <si>
    <t>Clinical Decisions Unit</t>
  </si>
  <si>
    <t>NICU  SGH</t>
  </si>
  <si>
    <t>Central Delivery Suite</t>
  </si>
  <si>
    <t>NRC Nursing Team GDH</t>
  </si>
  <si>
    <t>WARD 6/7 GDH</t>
  </si>
  <si>
    <t>WARD 3 GDH</t>
  </si>
  <si>
    <t>IAAU SGH</t>
  </si>
  <si>
    <t>IAAU DPOW</t>
  </si>
  <si>
    <t>Ward 27 SGH</t>
  </si>
  <si>
    <t>929 - NEURO-REHABILITATION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</si>
</sst>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6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/>
      <protection hidden="1"/>
    </xf>
    <xf numFmtId="9" fontId="4" fillId="3" borderId="1" xfId="2" applyFont="1" applyFill="1" applyBorder="1" applyAlignment="1" applyProtection="1">
      <alignment horizontal="center" vertical="center"/>
      <protection hidden="1"/>
    </xf>
    <xf numFmtId="14" fontId="0" fillId="0" borderId="2" xfId="0" applyNumberFormat="1" applyFill="1" applyBorder="1" applyAlignment="1">
      <alignment horizontal="left"/>
    </xf>
    <xf numFmtId="164" fontId="4" fillId="3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Border="1" applyProtection="1"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_TemplateDownload" xfId="1" xr:uid="{FB1C6693-7A44-4925-B373-0B9FE735B0C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EDAC-F4A1-4696-9702-ACDE7894963A}">
  <sheetPr>
    <pageSetUpPr fitToPage="1"/>
  </sheetPr>
  <dimension ref="A1:S38"/>
  <sheetViews>
    <sheetView tabSelected="1" zoomScale="80" zoomScaleNormal="80" workbookViewId="0"/>
  </sheetViews>
  <sheetFormatPr defaultRowHeight="15" x14ac:dyDescent="0.25"/>
  <cols>
    <col min="1" max="1" width="15" style="3" customWidth="1"/>
    <col min="2" max="2" width="22.140625" style="1" bestFit="1" customWidth="1"/>
    <col min="3" max="3" width="18" style="1" bestFit="1" customWidth="1"/>
    <col min="4" max="4" width="17.42578125" style="1" customWidth="1"/>
    <col min="5" max="5" width="16" style="1" bestFit="1" customWidth="1"/>
    <col min="6" max="6" width="19.140625" style="1" bestFit="1" customWidth="1"/>
    <col min="7" max="7" width="17.42578125" style="1" customWidth="1"/>
    <col min="8" max="8" width="18.85546875" style="1" bestFit="1" customWidth="1"/>
    <col min="9" max="9" width="17.28515625" style="1" bestFit="1" customWidth="1"/>
    <col min="10" max="10" width="20.28515625" style="1" bestFit="1" customWidth="1"/>
    <col min="11" max="11" width="18.85546875" style="1" bestFit="1" customWidth="1"/>
    <col min="12" max="12" width="24.85546875" style="1" bestFit="1" customWidth="1"/>
    <col min="13" max="19" width="22" style="1" customWidth="1"/>
    <col min="20" max="16384" width="9.140625" style="1"/>
  </cols>
  <sheetData>
    <row r="1" spans="1:19" s="2" customFormat="1" ht="63" customHeight="1" x14ac:dyDescent="0.25">
      <c r="A1" s="4" t="s">
        <v>0</v>
      </c>
      <c r="B1" s="9" t="s">
        <v>1</v>
      </c>
      <c r="C1" s="9" t="s">
        <v>2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11</v>
      </c>
      <c r="K1" s="9" t="s">
        <v>12</v>
      </c>
      <c r="L1" s="9" t="s">
        <v>3</v>
      </c>
      <c r="M1" s="4" t="s">
        <v>13</v>
      </c>
      <c r="N1" s="4" t="s">
        <v>14</v>
      </c>
      <c r="O1" s="4" t="s">
        <v>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ht="30" x14ac:dyDescent="0.25">
      <c r="A2" s="7">
        <v>46204</v>
      </c>
      <c r="B2" s="10" t="s">
        <v>19</v>
      </c>
      <c r="C2" s="11" t="s">
        <v>20</v>
      </c>
      <c r="D2" s="12">
        <v>1488</v>
      </c>
      <c r="E2" s="12">
        <v>1179.25</v>
      </c>
      <c r="F2" s="12">
        <v>1660.5</v>
      </c>
      <c r="G2" s="12">
        <v>1329.5</v>
      </c>
      <c r="H2" s="12">
        <v>1364</v>
      </c>
      <c r="I2" s="12">
        <v>1012</v>
      </c>
      <c r="J2" s="12">
        <v>1364</v>
      </c>
      <c r="K2" s="12">
        <v>1045.5</v>
      </c>
      <c r="L2" s="12">
        <v>705</v>
      </c>
      <c r="M2" s="8">
        <f>(E2+I2)/L2</f>
        <v>3.1081560283687941</v>
      </c>
      <c r="N2" s="5">
        <f>(G2+K2)/L2</f>
        <v>3.3687943262411348</v>
      </c>
      <c r="O2" s="5">
        <f>(E2+G2+I2+K2)/L2</f>
        <v>6.4769503546099294</v>
      </c>
      <c r="P2" s="6">
        <f>(E2/D2)</f>
        <v>0.7925067204301075</v>
      </c>
      <c r="Q2" s="6">
        <f>G2/F2</f>
        <v>0.80066245106895517</v>
      </c>
      <c r="R2" s="6">
        <f>I2/H2</f>
        <v>0.74193548387096775</v>
      </c>
      <c r="S2" s="6">
        <f>K2/J2</f>
        <v>0.76649560117302051</v>
      </c>
    </row>
    <row r="3" spans="1:19" x14ac:dyDescent="0.25">
      <c r="A3" s="7">
        <v>46204</v>
      </c>
      <c r="B3" s="10" t="s">
        <v>21</v>
      </c>
      <c r="C3" s="11" t="s">
        <v>22</v>
      </c>
      <c r="D3" s="13">
        <v>1532.19</v>
      </c>
      <c r="E3" s="13">
        <v>1649.5</v>
      </c>
      <c r="F3" s="13">
        <v>961</v>
      </c>
      <c r="G3" s="13">
        <v>891</v>
      </c>
      <c r="H3" s="14">
        <v>1833.6499999999999</v>
      </c>
      <c r="I3" s="14">
        <v>1335.3333333333333</v>
      </c>
      <c r="J3" s="15">
        <v>713</v>
      </c>
      <c r="K3" s="14">
        <v>690.5</v>
      </c>
      <c r="L3" s="15">
        <v>428</v>
      </c>
      <c r="M3" s="8">
        <f t="shared" ref="M3:M38" si="0">(E3+I3)/L3</f>
        <v>6.9739096573208714</v>
      </c>
      <c r="N3" s="5">
        <f t="shared" ref="N3:N38" si="1">(G3+K3)/L3</f>
        <v>3.6950934579439254</v>
      </c>
      <c r="O3" s="5">
        <f t="shared" ref="O3:O38" si="2">(E3+G3+I3+K3)/L3</f>
        <v>10.669003115264797</v>
      </c>
      <c r="P3" s="6">
        <f t="shared" ref="P3:P38" si="3">(E3/D3)</f>
        <v>1.0765636115625346</v>
      </c>
      <c r="Q3" s="6">
        <f t="shared" ref="Q3:Q38" si="4">G3/F3</f>
        <v>0.92715920915712802</v>
      </c>
      <c r="R3" s="6">
        <f t="shared" ref="R3:R38" si="5">I3/H3</f>
        <v>0.7282378498259392</v>
      </c>
      <c r="S3" s="6">
        <f t="shared" ref="S3:S38" si="6">K3/J3</f>
        <v>0.96844319775596077</v>
      </c>
    </row>
    <row r="4" spans="1:19" x14ac:dyDescent="0.25">
      <c r="A4" s="7">
        <v>46204</v>
      </c>
      <c r="B4" s="10" t="s">
        <v>23</v>
      </c>
      <c r="C4" s="11" t="s">
        <v>24</v>
      </c>
      <c r="D4" s="12">
        <v>1860</v>
      </c>
      <c r="E4" s="14">
        <v>1610.0833333333333</v>
      </c>
      <c r="F4" s="14">
        <v>1288.5</v>
      </c>
      <c r="G4" s="14">
        <v>972.25</v>
      </c>
      <c r="H4" s="14">
        <v>1364</v>
      </c>
      <c r="I4" s="14">
        <v>1364</v>
      </c>
      <c r="J4" s="15">
        <v>682</v>
      </c>
      <c r="K4" s="14">
        <v>703.5</v>
      </c>
      <c r="L4" s="15">
        <v>778</v>
      </c>
      <c r="M4" s="8">
        <f t="shared" si="0"/>
        <v>3.8227292202227932</v>
      </c>
      <c r="N4" s="5">
        <f t="shared" si="1"/>
        <v>2.1539203084832903</v>
      </c>
      <c r="O4" s="5">
        <f t="shared" si="2"/>
        <v>5.9766495287060835</v>
      </c>
      <c r="P4" s="6">
        <f t="shared" si="3"/>
        <v>0.86563620071684588</v>
      </c>
      <c r="Q4" s="6">
        <f t="shared" si="4"/>
        <v>0.75455956538610791</v>
      </c>
      <c r="R4" s="6">
        <f t="shared" si="5"/>
        <v>1</v>
      </c>
      <c r="S4" s="6">
        <f t="shared" si="6"/>
        <v>1.031524926686217</v>
      </c>
    </row>
    <row r="5" spans="1:19" x14ac:dyDescent="0.25">
      <c r="A5" s="7">
        <v>46204</v>
      </c>
      <c r="B5" s="10" t="s">
        <v>25</v>
      </c>
      <c r="C5" s="11" t="s">
        <v>22</v>
      </c>
      <c r="D5" s="12">
        <v>1466.92</v>
      </c>
      <c r="E5" s="14">
        <v>1414.9166666666667</v>
      </c>
      <c r="F5" s="14">
        <v>713</v>
      </c>
      <c r="G5" s="14">
        <v>655.41666666666663</v>
      </c>
      <c r="H5" s="14">
        <v>1466.92</v>
      </c>
      <c r="I5" s="14">
        <v>1052.5833333333333</v>
      </c>
      <c r="J5" s="15">
        <v>713</v>
      </c>
      <c r="K5" s="14">
        <v>673</v>
      </c>
      <c r="L5" s="15">
        <v>237</v>
      </c>
      <c r="M5" s="8">
        <f t="shared" si="0"/>
        <v>10.411392405063291</v>
      </c>
      <c r="N5" s="5">
        <f t="shared" si="1"/>
        <v>5.6051336146272845</v>
      </c>
      <c r="O5" s="5">
        <f t="shared" si="2"/>
        <v>16.016526019690577</v>
      </c>
      <c r="P5" s="6">
        <f t="shared" si="3"/>
        <v>0.96454930512002468</v>
      </c>
      <c r="Q5" s="6">
        <f t="shared" si="4"/>
        <v>0.91923796166432903</v>
      </c>
      <c r="R5" s="6">
        <f t="shared" si="5"/>
        <v>0.71754651469291664</v>
      </c>
      <c r="S5" s="6">
        <f t="shared" si="6"/>
        <v>0.94389901823281908</v>
      </c>
    </row>
    <row r="6" spans="1:19" ht="30" x14ac:dyDescent="0.25">
      <c r="A6" s="7">
        <v>46204</v>
      </c>
      <c r="B6" s="10" t="s">
        <v>26</v>
      </c>
      <c r="C6" s="11" t="s">
        <v>27</v>
      </c>
      <c r="D6" s="12">
        <v>2495.5</v>
      </c>
      <c r="E6" s="14">
        <v>2229.1666666666665</v>
      </c>
      <c r="F6" s="14">
        <v>347.5</v>
      </c>
      <c r="G6" s="14">
        <v>201.5</v>
      </c>
      <c r="H6" s="14">
        <v>2495.5</v>
      </c>
      <c r="I6" s="14">
        <v>2252.5</v>
      </c>
      <c r="J6" s="15">
        <v>356.5</v>
      </c>
      <c r="K6" s="14">
        <v>80.5</v>
      </c>
      <c r="L6" s="15">
        <v>147</v>
      </c>
      <c r="M6" s="8">
        <f t="shared" si="0"/>
        <v>30.487528344671198</v>
      </c>
      <c r="N6" s="5">
        <f t="shared" si="1"/>
        <v>1.9183673469387754</v>
      </c>
      <c r="O6" s="5">
        <f t="shared" si="2"/>
        <v>32.40589569160997</v>
      </c>
      <c r="P6" s="6">
        <f t="shared" si="3"/>
        <v>0.89327456087624379</v>
      </c>
      <c r="Q6" s="6">
        <f t="shared" si="4"/>
        <v>0.57985611510791368</v>
      </c>
      <c r="R6" s="6">
        <f t="shared" si="5"/>
        <v>0.90262472450410736</v>
      </c>
      <c r="S6" s="6">
        <f t="shared" si="6"/>
        <v>0.22580645161290322</v>
      </c>
    </row>
    <row r="7" spans="1:19" ht="30" x14ac:dyDescent="0.25">
      <c r="A7" s="7">
        <v>46204</v>
      </c>
      <c r="B7" s="10" t="s">
        <v>28</v>
      </c>
      <c r="C7" s="11" t="s">
        <v>29</v>
      </c>
      <c r="D7" s="12">
        <v>2058.5</v>
      </c>
      <c r="E7" s="14">
        <v>1471.25</v>
      </c>
      <c r="F7" s="14">
        <v>713</v>
      </c>
      <c r="G7" s="14">
        <v>324</v>
      </c>
      <c r="H7" s="14">
        <v>1702</v>
      </c>
      <c r="I7" s="14">
        <v>1275.3333333333333</v>
      </c>
      <c r="J7" s="15">
        <v>713</v>
      </c>
      <c r="K7" s="14">
        <v>544.75</v>
      </c>
      <c r="L7" s="15">
        <v>273</v>
      </c>
      <c r="M7" s="8">
        <f t="shared" si="0"/>
        <v>10.06074481074481</v>
      </c>
      <c r="N7" s="5">
        <f t="shared" si="1"/>
        <v>3.182234432234432</v>
      </c>
      <c r="O7" s="5">
        <f t="shared" si="2"/>
        <v>13.242979242979242</v>
      </c>
      <c r="P7" s="6">
        <f t="shared" si="3"/>
        <v>0.71471945591450081</v>
      </c>
      <c r="Q7" s="6">
        <f t="shared" si="4"/>
        <v>0.45441795231416549</v>
      </c>
      <c r="R7" s="6">
        <f t="shared" si="5"/>
        <v>0.7493145319232275</v>
      </c>
      <c r="S7" s="6">
        <f t="shared" si="6"/>
        <v>0.76402524544179529</v>
      </c>
    </row>
    <row r="8" spans="1:19" x14ac:dyDescent="0.25">
      <c r="A8" s="7">
        <v>46204</v>
      </c>
      <c r="B8" s="10" t="s">
        <v>30</v>
      </c>
      <c r="C8" s="11" t="s">
        <v>31</v>
      </c>
      <c r="D8" s="12">
        <v>1426</v>
      </c>
      <c r="E8" s="14">
        <v>1268</v>
      </c>
      <c r="F8" s="14">
        <v>713</v>
      </c>
      <c r="G8" s="14">
        <v>414.5</v>
      </c>
      <c r="H8" s="14">
        <v>1426</v>
      </c>
      <c r="I8" s="14">
        <v>1211.5833333333333</v>
      </c>
      <c r="J8" s="15">
        <v>356.5</v>
      </c>
      <c r="K8" s="14">
        <v>299</v>
      </c>
      <c r="L8" s="15">
        <v>194</v>
      </c>
      <c r="M8" s="8">
        <f t="shared" si="0"/>
        <v>12.781357388316149</v>
      </c>
      <c r="N8" s="5">
        <f t="shared" si="1"/>
        <v>3.6778350515463916</v>
      </c>
      <c r="O8" s="5">
        <f t="shared" si="2"/>
        <v>16.459192439862541</v>
      </c>
      <c r="P8" s="6">
        <f t="shared" si="3"/>
        <v>0.8892005610098177</v>
      </c>
      <c r="Q8" s="6">
        <f t="shared" si="4"/>
        <v>0.5813464235624124</v>
      </c>
      <c r="R8" s="6">
        <f t="shared" si="5"/>
        <v>0.84963768115942029</v>
      </c>
      <c r="S8" s="6">
        <f t="shared" si="6"/>
        <v>0.83870967741935487</v>
      </c>
    </row>
    <row r="9" spans="1:19" ht="30" x14ac:dyDescent="0.25">
      <c r="A9" s="7">
        <v>46204</v>
      </c>
      <c r="B9" s="10" t="s">
        <v>32</v>
      </c>
      <c r="C9" s="11" t="s">
        <v>33</v>
      </c>
      <c r="D9" s="12">
        <v>1565.5</v>
      </c>
      <c r="E9" s="14">
        <v>1199.5</v>
      </c>
      <c r="F9" s="14">
        <v>1722.5</v>
      </c>
      <c r="G9" s="14">
        <v>1470</v>
      </c>
      <c r="H9" s="14">
        <v>682</v>
      </c>
      <c r="I9" s="14">
        <v>1068</v>
      </c>
      <c r="J9" s="15">
        <v>1023</v>
      </c>
      <c r="K9" s="14">
        <v>1101</v>
      </c>
      <c r="L9" s="15">
        <v>764</v>
      </c>
      <c r="M9" s="8">
        <f t="shared" si="0"/>
        <v>2.967931937172775</v>
      </c>
      <c r="N9" s="5">
        <f t="shared" si="1"/>
        <v>3.3651832460732982</v>
      </c>
      <c r="O9" s="5">
        <f t="shared" si="2"/>
        <v>6.3331151832460737</v>
      </c>
      <c r="P9" s="6">
        <f t="shared" si="3"/>
        <v>0.76620887895241141</v>
      </c>
      <c r="Q9" s="6">
        <f t="shared" si="4"/>
        <v>0.85341074020319307</v>
      </c>
      <c r="R9" s="6">
        <f t="shared" si="5"/>
        <v>1.5659824046920821</v>
      </c>
      <c r="S9" s="6">
        <f t="shared" si="6"/>
        <v>1.0762463343108504</v>
      </c>
    </row>
    <row r="10" spans="1:19" ht="30" x14ac:dyDescent="0.25">
      <c r="A10" s="7">
        <v>46204</v>
      </c>
      <c r="B10" s="10" t="s">
        <v>34</v>
      </c>
      <c r="C10" s="11" t="s">
        <v>35</v>
      </c>
      <c r="D10" s="12">
        <v>1906</v>
      </c>
      <c r="E10" s="14">
        <v>1870.5</v>
      </c>
      <c r="F10" s="14">
        <v>1660.5</v>
      </c>
      <c r="G10" s="14">
        <v>1521.75</v>
      </c>
      <c r="H10" s="14">
        <v>1705</v>
      </c>
      <c r="I10" s="14">
        <v>1472.8333333333333</v>
      </c>
      <c r="J10" s="15">
        <v>682</v>
      </c>
      <c r="K10" s="14">
        <v>797.5</v>
      </c>
      <c r="L10" s="15">
        <v>775</v>
      </c>
      <c r="M10" s="8">
        <f t="shared" si="0"/>
        <v>4.3139784946236555</v>
      </c>
      <c r="N10" s="5">
        <f t="shared" si="1"/>
        <v>2.9925806451612904</v>
      </c>
      <c r="O10" s="5">
        <f t="shared" si="2"/>
        <v>7.3065591397849454</v>
      </c>
      <c r="P10" s="6">
        <f t="shared" si="3"/>
        <v>0.98137460650577124</v>
      </c>
      <c r="Q10" s="6">
        <f t="shared" si="4"/>
        <v>0.91644083107497742</v>
      </c>
      <c r="R10" s="6">
        <f t="shared" si="5"/>
        <v>0.86383186705767345</v>
      </c>
      <c r="S10" s="6">
        <f t="shared" si="6"/>
        <v>1.1693548387096775</v>
      </c>
    </row>
    <row r="11" spans="1:19" ht="30" x14ac:dyDescent="0.25">
      <c r="A11" s="7">
        <v>46204</v>
      </c>
      <c r="B11" s="10" t="s">
        <v>36</v>
      </c>
      <c r="C11" s="11" t="s">
        <v>35</v>
      </c>
      <c r="D11" s="12">
        <v>1519</v>
      </c>
      <c r="E11" s="14">
        <v>1446.5</v>
      </c>
      <c r="F11" s="14">
        <v>1660.5</v>
      </c>
      <c r="G11" s="14">
        <v>1521.5</v>
      </c>
      <c r="H11" s="14">
        <v>1023</v>
      </c>
      <c r="I11" s="14">
        <v>1012</v>
      </c>
      <c r="J11" s="15">
        <v>1023</v>
      </c>
      <c r="K11" s="14">
        <v>1067.5</v>
      </c>
      <c r="L11" s="15">
        <v>657</v>
      </c>
      <c r="M11" s="8">
        <f t="shared" si="0"/>
        <v>3.7420091324200913</v>
      </c>
      <c r="N11" s="5">
        <f t="shared" si="1"/>
        <v>3.9406392694063928</v>
      </c>
      <c r="O11" s="5">
        <f t="shared" si="2"/>
        <v>7.6826484018264845</v>
      </c>
      <c r="P11" s="6">
        <f t="shared" si="3"/>
        <v>0.95227123107307443</v>
      </c>
      <c r="Q11" s="6">
        <f t="shared" si="4"/>
        <v>0.91629027401385121</v>
      </c>
      <c r="R11" s="6">
        <f t="shared" si="5"/>
        <v>0.989247311827957</v>
      </c>
      <c r="S11" s="6">
        <f t="shared" si="6"/>
        <v>1.0434995112414467</v>
      </c>
    </row>
    <row r="12" spans="1:19" ht="30" x14ac:dyDescent="0.25">
      <c r="A12" s="7">
        <v>46204</v>
      </c>
      <c r="B12" s="10" t="s">
        <v>37</v>
      </c>
      <c r="C12" s="11" t="s">
        <v>35</v>
      </c>
      <c r="D12" s="12">
        <v>1503.5</v>
      </c>
      <c r="E12" s="14">
        <v>1437.5</v>
      </c>
      <c r="F12" s="14">
        <v>1176</v>
      </c>
      <c r="G12" s="14">
        <v>1106</v>
      </c>
      <c r="H12" s="14">
        <v>1023</v>
      </c>
      <c r="I12" s="14">
        <v>974.91666666666663</v>
      </c>
      <c r="J12" s="15">
        <v>682</v>
      </c>
      <c r="K12" s="14">
        <v>584</v>
      </c>
      <c r="L12" s="15">
        <v>496</v>
      </c>
      <c r="M12" s="8">
        <f t="shared" si="0"/>
        <v>4.8637432795698921</v>
      </c>
      <c r="N12" s="5">
        <f t="shared" si="1"/>
        <v>3.407258064516129</v>
      </c>
      <c r="O12" s="5">
        <f t="shared" si="2"/>
        <v>8.2710013440860202</v>
      </c>
      <c r="P12" s="6">
        <f t="shared" si="3"/>
        <v>0.95610242766877285</v>
      </c>
      <c r="Q12" s="6">
        <f t="shared" si="4"/>
        <v>0.94047619047619047</v>
      </c>
      <c r="R12" s="6">
        <f t="shared" si="5"/>
        <v>0.95299771912675135</v>
      </c>
      <c r="S12" s="6">
        <f t="shared" si="6"/>
        <v>0.85630498533724342</v>
      </c>
    </row>
    <row r="13" spans="1:19" ht="30" x14ac:dyDescent="0.25">
      <c r="A13" s="7">
        <v>46204</v>
      </c>
      <c r="B13" s="10" t="s">
        <v>38</v>
      </c>
      <c r="C13" s="11" t="s">
        <v>33</v>
      </c>
      <c r="D13" s="12">
        <v>1503.5</v>
      </c>
      <c r="E13" s="14">
        <v>1441</v>
      </c>
      <c r="F13" s="14">
        <v>1676</v>
      </c>
      <c r="G13" s="14">
        <v>1410.75</v>
      </c>
      <c r="H13" s="14">
        <v>1023</v>
      </c>
      <c r="I13" s="14">
        <v>1016</v>
      </c>
      <c r="J13" s="15">
        <v>1023</v>
      </c>
      <c r="K13" s="14">
        <v>1020</v>
      </c>
      <c r="L13" s="15">
        <v>843</v>
      </c>
      <c r="M13" s="8">
        <f t="shared" si="0"/>
        <v>2.9145907473309607</v>
      </c>
      <c r="N13" s="5">
        <f t="shared" si="1"/>
        <v>2.8834519572953736</v>
      </c>
      <c r="O13" s="5">
        <f t="shared" si="2"/>
        <v>5.7980427046263348</v>
      </c>
      <c r="P13" s="6">
        <f t="shared" si="3"/>
        <v>0.9584303292317925</v>
      </c>
      <c r="Q13" s="6">
        <f t="shared" si="4"/>
        <v>0.84173627684964203</v>
      </c>
      <c r="R13" s="6">
        <f t="shared" si="5"/>
        <v>0.99315738025415445</v>
      </c>
      <c r="S13" s="6">
        <f t="shared" si="6"/>
        <v>0.99706744868035191</v>
      </c>
    </row>
    <row r="14" spans="1:19" ht="30" x14ac:dyDescent="0.25">
      <c r="A14" s="7">
        <v>46204</v>
      </c>
      <c r="B14" s="10" t="s">
        <v>39</v>
      </c>
      <c r="C14" s="11" t="s">
        <v>40</v>
      </c>
      <c r="D14" s="12">
        <v>1426</v>
      </c>
      <c r="E14" s="14">
        <v>1287.3666666666666</v>
      </c>
      <c r="F14" s="14">
        <v>1660.5</v>
      </c>
      <c r="G14" s="14">
        <v>1339</v>
      </c>
      <c r="H14" s="14">
        <v>1069.5</v>
      </c>
      <c r="I14" s="14">
        <v>1041.5</v>
      </c>
      <c r="J14" s="15">
        <v>1069.5</v>
      </c>
      <c r="K14" s="14">
        <v>1106</v>
      </c>
      <c r="L14" s="15">
        <v>768</v>
      </c>
      <c r="M14" s="8">
        <f t="shared" si="0"/>
        <v>3.0323784722222222</v>
      </c>
      <c r="N14" s="5">
        <f t="shared" si="1"/>
        <v>3.18359375</v>
      </c>
      <c r="O14" s="5">
        <f t="shared" si="2"/>
        <v>6.2159722222222227</v>
      </c>
      <c r="P14" s="6">
        <f t="shared" si="3"/>
        <v>0.9027816736792893</v>
      </c>
      <c r="Q14" s="6">
        <f t="shared" si="4"/>
        <v>0.80638361939174952</v>
      </c>
      <c r="R14" s="6">
        <f t="shared" si="5"/>
        <v>0.97381954184198227</v>
      </c>
      <c r="S14" s="6">
        <f t="shared" si="6"/>
        <v>1.0341280972417017</v>
      </c>
    </row>
    <row r="15" spans="1:19" ht="30" x14ac:dyDescent="0.25">
      <c r="A15" s="7">
        <v>46204</v>
      </c>
      <c r="B15" s="10" t="s">
        <v>41</v>
      </c>
      <c r="C15" s="11" t="s">
        <v>42</v>
      </c>
      <c r="D15" s="12">
        <v>1550</v>
      </c>
      <c r="E15" s="14">
        <v>1214</v>
      </c>
      <c r="F15" s="14">
        <v>1722.5</v>
      </c>
      <c r="G15" s="14">
        <v>1276.5</v>
      </c>
      <c r="H15" s="14">
        <v>682</v>
      </c>
      <c r="I15" s="14">
        <v>1058</v>
      </c>
      <c r="J15" s="15">
        <v>1023</v>
      </c>
      <c r="K15" s="14">
        <v>1074.5</v>
      </c>
      <c r="L15" s="15">
        <v>769</v>
      </c>
      <c r="M15" s="8">
        <f t="shared" si="0"/>
        <v>2.9544863459037711</v>
      </c>
      <c r="N15" s="5">
        <f t="shared" si="1"/>
        <v>3.0572171651495448</v>
      </c>
      <c r="O15" s="5">
        <f t="shared" si="2"/>
        <v>6.0117035110533159</v>
      </c>
      <c r="P15" s="6">
        <f t="shared" si="3"/>
        <v>0.78322580645161288</v>
      </c>
      <c r="Q15" s="6">
        <f t="shared" si="4"/>
        <v>0.74107402031930336</v>
      </c>
      <c r="R15" s="6">
        <f t="shared" si="5"/>
        <v>1.5513196480938416</v>
      </c>
      <c r="S15" s="6">
        <f t="shared" si="6"/>
        <v>1.0503421309872922</v>
      </c>
    </row>
    <row r="16" spans="1:19" ht="30" x14ac:dyDescent="0.25">
      <c r="A16" s="7">
        <v>46204</v>
      </c>
      <c r="B16" s="10" t="s">
        <v>43</v>
      </c>
      <c r="C16" s="11" t="s">
        <v>27</v>
      </c>
      <c r="D16" s="12">
        <v>1782.5</v>
      </c>
      <c r="E16" s="14">
        <v>1497.25</v>
      </c>
      <c r="F16" s="14">
        <v>356.5</v>
      </c>
      <c r="G16" s="14">
        <v>339.25</v>
      </c>
      <c r="H16" s="14">
        <v>1426</v>
      </c>
      <c r="I16" s="14">
        <v>1393.5</v>
      </c>
      <c r="J16" s="15">
        <v>356.5</v>
      </c>
      <c r="K16" s="14">
        <v>291.5</v>
      </c>
      <c r="L16" s="15">
        <v>167</v>
      </c>
      <c r="M16" s="8">
        <f t="shared" si="0"/>
        <v>17.309880239520957</v>
      </c>
      <c r="N16" s="5">
        <f t="shared" si="1"/>
        <v>3.7769461077844313</v>
      </c>
      <c r="O16" s="5">
        <f t="shared" si="2"/>
        <v>21.08682634730539</v>
      </c>
      <c r="P16" s="6">
        <f t="shared" si="3"/>
        <v>0.83997194950911636</v>
      </c>
      <c r="Q16" s="6">
        <f t="shared" si="4"/>
        <v>0.95161290322580649</v>
      </c>
      <c r="R16" s="6">
        <f t="shared" si="5"/>
        <v>0.9772089761570828</v>
      </c>
      <c r="S16" s="6">
        <f t="shared" si="6"/>
        <v>0.81767180925666194</v>
      </c>
    </row>
    <row r="17" spans="1:19" ht="30" x14ac:dyDescent="0.25">
      <c r="A17" s="7">
        <v>46204</v>
      </c>
      <c r="B17" s="10" t="s">
        <v>44</v>
      </c>
      <c r="C17" s="11" t="s">
        <v>33</v>
      </c>
      <c r="D17" s="12">
        <v>2154.5</v>
      </c>
      <c r="E17" s="14">
        <v>1860</v>
      </c>
      <c r="F17" s="14">
        <v>1614</v>
      </c>
      <c r="G17" s="14">
        <v>1388.6166666666666</v>
      </c>
      <c r="H17" s="14">
        <v>1782.5</v>
      </c>
      <c r="I17" s="14">
        <v>1783.5</v>
      </c>
      <c r="J17" s="15">
        <v>1426</v>
      </c>
      <c r="K17" s="14">
        <v>1459.5</v>
      </c>
      <c r="L17" s="15">
        <v>1006</v>
      </c>
      <c r="M17" s="8">
        <f t="shared" si="0"/>
        <v>3.6217693836978131</v>
      </c>
      <c r="N17" s="5">
        <f t="shared" si="1"/>
        <v>2.8311298873426112</v>
      </c>
      <c r="O17" s="5">
        <f t="shared" si="2"/>
        <v>6.4528992710404243</v>
      </c>
      <c r="P17" s="6">
        <f t="shared" si="3"/>
        <v>0.86330935251798557</v>
      </c>
      <c r="Q17" s="6">
        <f t="shared" si="4"/>
        <v>0.86035729037587771</v>
      </c>
      <c r="R17" s="6">
        <f t="shared" si="5"/>
        <v>1.0005610098176718</v>
      </c>
      <c r="S17" s="6">
        <f t="shared" si="6"/>
        <v>1.0234922861150071</v>
      </c>
    </row>
    <row r="18" spans="1:19" ht="30" x14ac:dyDescent="0.25">
      <c r="A18" s="7">
        <v>46204</v>
      </c>
      <c r="B18" s="10" t="s">
        <v>45</v>
      </c>
      <c r="C18" s="11" t="s">
        <v>33</v>
      </c>
      <c r="D18" s="12">
        <v>1503.5</v>
      </c>
      <c r="E18" s="14">
        <v>1261</v>
      </c>
      <c r="F18" s="14">
        <v>1288.5</v>
      </c>
      <c r="G18" s="14">
        <v>1066.25</v>
      </c>
      <c r="H18" s="14">
        <v>1023</v>
      </c>
      <c r="I18" s="14">
        <v>1023</v>
      </c>
      <c r="J18" s="15">
        <v>1023</v>
      </c>
      <c r="K18" s="14">
        <v>993</v>
      </c>
      <c r="L18" s="15">
        <v>553</v>
      </c>
      <c r="M18" s="8">
        <f t="shared" si="0"/>
        <v>4.1301989150090419</v>
      </c>
      <c r="N18" s="5">
        <f t="shared" si="1"/>
        <v>3.7237793851717904</v>
      </c>
      <c r="O18" s="5">
        <f t="shared" si="2"/>
        <v>7.8539783001808319</v>
      </c>
      <c r="P18" s="6">
        <f t="shared" si="3"/>
        <v>0.83870967741935487</v>
      </c>
      <c r="Q18" s="6">
        <f t="shared" si="4"/>
        <v>0.82751261156383393</v>
      </c>
      <c r="R18" s="6">
        <f t="shared" si="5"/>
        <v>1</v>
      </c>
      <c r="S18" s="6">
        <f t="shared" si="6"/>
        <v>0.97067448680351909</v>
      </c>
    </row>
    <row r="19" spans="1:19" x14ac:dyDescent="0.25">
      <c r="A19" s="7">
        <v>46204</v>
      </c>
      <c r="B19" s="10" t="s">
        <v>46</v>
      </c>
      <c r="C19" s="11" t="s">
        <v>31</v>
      </c>
      <c r="D19" s="12">
        <v>1426</v>
      </c>
      <c r="E19" s="14">
        <v>1251</v>
      </c>
      <c r="F19" s="14">
        <v>713</v>
      </c>
      <c r="G19" s="14">
        <v>606</v>
      </c>
      <c r="H19" s="14">
        <v>1426</v>
      </c>
      <c r="I19" s="14">
        <v>1226</v>
      </c>
      <c r="J19" s="15">
        <v>356.5</v>
      </c>
      <c r="K19" s="14">
        <v>366</v>
      </c>
      <c r="L19" s="15">
        <v>112</v>
      </c>
      <c r="M19" s="8">
        <f t="shared" si="0"/>
        <v>22.116071428571427</v>
      </c>
      <c r="N19" s="5">
        <f t="shared" si="1"/>
        <v>8.6785714285714288</v>
      </c>
      <c r="O19" s="5">
        <f t="shared" si="2"/>
        <v>30.794642857142858</v>
      </c>
      <c r="P19" s="6">
        <f t="shared" si="3"/>
        <v>0.87727910238429174</v>
      </c>
      <c r="Q19" s="6">
        <f t="shared" si="4"/>
        <v>0.84992987377279106</v>
      </c>
      <c r="R19" s="6">
        <f t="shared" si="5"/>
        <v>0.85974754558204769</v>
      </c>
      <c r="S19" s="6">
        <f t="shared" si="6"/>
        <v>1.026647966339411</v>
      </c>
    </row>
    <row r="20" spans="1:19" ht="30" x14ac:dyDescent="0.25">
      <c r="A20" s="7">
        <v>46204</v>
      </c>
      <c r="B20" s="10" t="s">
        <v>47</v>
      </c>
      <c r="C20" s="11" t="s">
        <v>27</v>
      </c>
      <c r="D20" s="12">
        <v>2867.5</v>
      </c>
      <c r="E20" s="14">
        <v>2589.5</v>
      </c>
      <c r="F20" s="14">
        <v>356.5</v>
      </c>
      <c r="G20" s="14">
        <v>379.5</v>
      </c>
      <c r="H20" s="14">
        <v>2852</v>
      </c>
      <c r="I20" s="14">
        <v>2599</v>
      </c>
      <c r="J20" s="15">
        <v>0</v>
      </c>
      <c r="K20" s="14">
        <v>0</v>
      </c>
      <c r="L20" s="15">
        <v>200</v>
      </c>
      <c r="M20" s="8">
        <f t="shared" si="0"/>
        <v>25.942499999999999</v>
      </c>
      <c r="N20" s="5">
        <f t="shared" si="1"/>
        <v>1.8975</v>
      </c>
      <c r="O20" s="5">
        <f t="shared" si="2"/>
        <v>27.84</v>
      </c>
      <c r="P20" s="6">
        <f t="shared" si="3"/>
        <v>0.90305143853530945</v>
      </c>
      <c r="Q20" s="6">
        <f t="shared" si="4"/>
        <v>1.064516129032258</v>
      </c>
      <c r="R20" s="6">
        <f t="shared" si="5"/>
        <v>0.91129032258064513</v>
      </c>
      <c r="S20" s="6" t="e">
        <f t="shared" si="6"/>
        <v>#DIV/0!</v>
      </c>
    </row>
    <row r="21" spans="1:19" x14ac:dyDescent="0.25">
      <c r="A21" s="7">
        <v>46204</v>
      </c>
      <c r="B21" s="10" t="s">
        <v>48</v>
      </c>
      <c r="C21" s="11" t="s">
        <v>49</v>
      </c>
      <c r="D21" s="12">
        <v>2232</v>
      </c>
      <c r="E21" s="14">
        <v>2137.5</v>
      </c>
      <c r="F21" s="14">
        <v>1519</v>
      </c>
      <c r="G21" s="14">
        <v>1194.5</v>
      </c>
      <c r="H21" s="14">
        <v>1705</v>
      </c>
      <c r="I21" s="14">
        <v>1712.5</v>
      </c>
      <c r="J21" s="15">
        <v>682</v>
      </c>
      <c r="K21" s="14">
        <v>649</v>
      </c>
      <c r="L21" s="15">
        <v>490</v>
      </c>
      <c r="M21" s="8">
        <f t="shared" si="0"/>
        <v>7.8571428571428568</v>
      </c>
      <c r="N21" s="5">
        <f t="shared" si="1"/>
        <v>3.7622448979591838</v>
      </c>
      <c r="O21" s="5">
        <f t="shared" si="2"/>
        <v>11.619387755102041</v>
      </c>
      <c r="P21" s="6">
        <f t="shared" si="3"/>
        <v>0.95766129032258063</v>
      </c>
      <c r="Q21" s="6">
        <f t="shared" si="4"/>
        <v>0.78637261356155364</v>
      </c>
      <c r="R21" s="6">
        <f t="shared" si="5"/>
        <v>1.0043988269794721</v>
      </c>
      <c r="S21" s="6">
        <f t="shared" si="6"/>
        <v>0.95161290322580649</v>
      </c>
    </row>
    <row r="22" spans="1:19" ht="30" x14ac:dyDescent="0.25">
      <c r="A22" s="7">
        <v>46204</v>
      </c>
      <c r="B22" s="10" t="s">
        <v>50</v>
      </c>
      <c r="C22" s="11" t="s">
        <v>42</v>
      </c>
      <c r="D22" s="12">
        <v>1534.5</v>
      </c>
      <c r="E22" s="14">
        <v>1433.25</v>
      </c>
      <c r="F22" s="14">
        <v>1722.5</v>
      </c>
      <c r="G22" s="14">
        <v>1168</v>
      </c>
      <c r="H22" s="14">
        <v>1023</v>
      </c>
      <c r="I22" s="14">
        <v>1023</v>
      </c>
      <c r="J22" s="15">
        <v>1023</v>
      </c>
      <c r="K22" s="14">
        <v>946</v>
      </c>
      <c r="L22" s="15">
        <v>627</v>
      </c>
      <c r="M22" s="8">
        <f t="shared" si="0"/>
        <v>3.9174641148325358</v>
      </c>
      <c r="N22" s="5">
        <f t="shared" si="1"/>
        <v>3.3716108452950557</v>
      </c>
      <c r="O22" s="5">
        <f t="shared" si="2"/>
        <v>7.2890749601275919</v>
      </c>
      <c r="P22" s="6">
        <f t="shared" si="3"/>
        <v>0.93401759530791784</v>
      </c>
      <c r="Q22" s="6">
        <f t="shared" si="4"/>
        <v>0.67808417997097248</v>
      </c>
      <c r="R22" s="6">
        <f t="shared" si="5"/>
        <v>1</v>
      </c>
      <c r="S22" s="6">
        <f t="shared" si="6"/>
        <v>0.92473118279569888</v>
      </c>
    </row>
    <row r="23" spans="1:19" ht="30" x14ac:dyDescent="0.25">
      <c r="A23" s="7">
        <v>46204</v>
      </c>
      <c r="B23" s="10" t="s">
        <v>51</v>
      </c>
      <c r="C23" s="11" t="s">
        <v>40</v>
      </c>
      <c r="D23" s="12">
        <v>1922</v>
      </c>
      <c r="E23" s="14">
        <v>1523.25</v>
      </c>
      <c r="F23" s="14">
        <v>1722.5</v>
      </c>
      <c r="G23" s="14">
        <v>1376</v>
      </c>
      <c r="H23" s="14">
        <v>1705</v>
      </c>
      <c r="I23" s="14">
        <v>1639</v>
      </c>
      <c r="J23" s="15">
        <v>682</v>
      </c>
      <c r="K23" s="14">
        <v>659.75</v>
      </c>
      <c r="L23" s="15">
        <v>671</v>
      </c>
      <c r="M23" s="8">
        <f t="shared" si="0"/>
        <v>4.7127421758569303</v>
      </c>
      <c r="N23" s="5">
        <f t="shared" si="1"/>
        <v>3.0339046199701936</v>
      </c>
      <c r="O23" s="5">
        <f t="shared" si="2"/>
        <v>7.7466467958271235</v>
      </c>
      <c r="P23" s="6">
        <f t="shared" si="3"/>
        <v>0.79253381893860564</v>
      </c>
      <c r="Q23" s="6">
        <f t="shared" si="4"/>
        <v>0.79883889695210453</v>
      </c>
      <c r="R23" s="6">
        <f t="shared" si="5"/>
        <v>0.96129032258064517</v>
      </c>
      <c r="S23" s="6">
        <f t="shared" si="6"/>
        <v>0.96737536656891498</v>
      </c>
    </row>
    <row r="24" spans="1:19" ht="45" x14ac:dyDescent="0.25">
      <c r="A24" s="7">
        <v>46204</v>
      </c>
      <c r="B24" s="10" t="s">
        <v>52</v>
      </c>
      <c r="C24" s="11" t="s">
        <v>53</v>
      </c>
      <c r="D24" s="12">
        <v>1922</v>
      </c>
      <c r="E24" s="14">
        <v>1536</v>
      </c>
      <c r="F24" s="14">
        <v>1722.5</v>
      </c>
      <c r="G24" s="14">
        <v>938.75</v>
      </c>
      <c r="H24" s="14">
        <v>1023</v>
      </c>
      <c r="I24" s="14">
        <v>1023</v>
      </c>
      <c r="J24" s="15">
        <v>1023</v>
      </c>
      <c r="K24" s="14">
        <v>1155</v>
      </c>
      <c r="L24" s="15">
        <v>823</v>
      </c>
      <c r="M24" s="8">
        <f t="shared" si="0"/>
        <v>3.1093560145808019</v>
      </c>
      <c r="N24" s="5">
        <f t="shared" si="1"/>
        <v>2.5440461725394896</v>
      </c>
      <c r="O24" s="5">
        <f t="shared" si="2"/>
        <v>5.6534021871202915</v>
      </c>
      <c r="P24" s="6">
        <f t="shared" si="3"/>
        <v>0.79916753381893857</v>
      </c>
      <c r="Q24" s="6">
        <f t="shared" si="4"/>
        <v>0.54499274310595069</v>
      </c>
      <c r="R24" s="6">
        <f t="shared" si="5"/>
        <v>1</v>
      </c>
      <c r="S24" s="6">
        <f t="shared" si="6"/>
        <v>1.1290322580645162</v>
      </c>
    </row>
    <row r="25" spans="1:19" ht="30" x14ac:dyDescent="0.25">
      <c r="A25" s="7">
        <v>46204</v>
      </c>
      <c r="B25" s="10" t="s">
        <v>54</v>
      </c>
      <c r="C25" s="11" t="s">
        <v>33</v>
      </c>
      <c r="D25" s="12">
        <v>1922</v>
      </c>
      <c r="E25" s="14">
        <v>1714.5</v>
      </c>
      <c r="F25" s="14">
        <v>1722.5</v>
      </c>
      <c r="G25" s="14">
        <v>1275</v>
      </c>
      <c r="H25" s="14">
        <v>1705</v>
      </c>
      <c r="I25" s="14">
        <v>1628</v>
      </c>
      <c r="J25" s="15">
        <v>1023</v>
      </c>
      <c r="K25" s="14">
        <v>990</v>
      </c>
      <c r="L25" s="15">
        <v>748</v>
      </c>
      <c r="M25" s="8">
        <f t="shared" si="0"/>
        <v>4.4685828877005349</v>
      </c>
      <c r="N25" s="5">
        <f t="shared" si="1"/>
        <v>3.0280748663101602</v>
      </c>
      <c r="O25" s="5">
        <f t="shared" si="2"/>
        <v>7.4966577540106956</v>
      </c>
      <c r="P25" s="6">
        <f t="shared" si="3"/>
        <v>0.89203954214360037</v>
      </c>
      <c r="Q25" s="6">
        <f t="shared" si="4"/>
        <v>0.74020319303338167</v>
      </c>
      <c r="R25" s="6">
        <f t="shared" si="5"/>
        <v>0.95483870967741935</v>
      </c>
      <c r="S25" s="6">
        <f t="shared" si="6"/>
        <v>0.967741935483871</v>
      </c>
    </row>
    <row r="26" spans="1:19" ht="30" x14ac:dyDescent="0.25">
      <c r="A26" s="7">
        <v>46204</v>
      </c>
      <c r="B26" s="10" t="s">
        <v>55</v>
      </c>
      <c r="C26" s="11" t="s">
        <v>33</v>
      </c>
      <c r="D26" s="12">
        <v>961</v>
      </c>
      <c r="E26" s="14">
        <v>958.2</v>
      </c>
      <c r="F26" s="14">
        <v>744</v>
      </c>
      <c r="G26" s="14">
        <v>518</v>
      </c>
      <c r="H26" s="14">
        <v>682</v>
      </c>
      <c r="I26" s="14">
        <v>682</v>
      </c>
      <c r="J26" s="15">
        <v>682</v>
      </c>
      <c r="K26" s="14">
        <v>648.83333333333337</v>
      </c>
      <c r="L26" s="15">
        <v>433</v>
      </c>
      <c r="M26" s="8">
        <f t="shared" si="0"/>
        <v>3.7879907621247115</v>
      </c>
      <c r="N26" s="5">
        <f t="shared" si="1"/>
        <v>2.6947652040030796</v>
      </c>
      <c r="O26" s="5">
        <f t="shared" si="2"/>
        <v>6.4827559661277903</v>
      </c>
      <c r="P26" s="6">
        <f t="shared" si="3"/>
        <v>0.99708636836628517</v>
      </c>
      <c r="Q26" s="6">
        <f t="shared" si="4"/>
        <v>0.69623655913978499</v>
      </c>
      <c r="R26" s="6">
        <f t="shared" si="5"/>
        <v>1</v>
      </c>
      <c r="S26" s="6">
        <f t="shared" si="6"/>
        <v>0.95136852394916915</v>
      </c>
    </row>
    <row r="27" spans="1:19" ht="30" x14ac:dyDescent="0.25">
      <c r="A27" s="7">
        <v>46204</v>
      </c>
      <c r="B27" s="10" t="s">
        <v>56</v>
      </c>
      <c r="C27" s="11" t="s">
        <v>33</v>
      </c>
      <c r="D27" s="12">
        <v>1100.19</v>
      </c>
      <c r="E27" s="14">
        <v>1015.8333333333334</v>
      </c>
      <c r="F27" s="14">
        <v>356.5</v>
      </c>
      <c r="G27" s="14">
        <v>326.58333333333331</v>
      </c>
      <c r="H27" s="14">
        <v>1100.19</v>
      </c>
      <c r="I27" s="14">
        <v>926.33333333333337</v>
      </c>
      <c r="J27" s="15">
        <v>589</v>
      </c>
      <c r="K27" s="14">
        <v>498.01666666666665</v>
      </c>
      <c r="L27" s="15">
        <v>378</v>
      </c>
      <c r="M27" s="8">
        <f t="shared" si="0"/>
        <v>5.1380070546737215</v>
      </c>
      <c r="N27" s="5">
        <f t="shared" si="1"/>
        <v>2.1814814814814811</v>
      </c>
      <c r="O27" s="5">
        <f t="shared" si="2"/>
        <v>7.3194885361552018</v>
      </c>
      <c r="P27" s="6">
        <f t="shared" si="3"/>
        <v>0.9233253650127099</v>
      </c>
      <c r="Q27" s="6">
        <f t="shared" si="4"/>
        <v>0.91608228143992509</v>
      </c>
      <c r="R27" s="6">
        <f t="shared" si="5"/>
        <v>0.84197577994104045</v>
      </c>
      <c r="S27" s="6">
        <f t="shared" si="6"/>
        <v>0.84552914544425573</v>
      </c>
    </row>
    <row r="28" spans="1:19" ht="30" x14ac:dyDescent="0.25">
      <c r="A28" s="7">
        <v>46204</v>
      </c>
      <c r="B28" s="10" t="s">
        <v>57</v>
      </c>
      <c r="C28" s="11" t="s">
        <v>58</v>
      </c>
      <c r="D28" s="12">
        <v>2294</v>
      </c>
      <c r="E28" s="14">
        <v>2109.5</v>
      </c>
      <c r="F28" s="14">
        <v>1350.5</v>
      </c>
      <c r="G28" s="14">
        <v>987.75</v>
      </c>
      <c r="H28" s="14">
        <v>1705</v>
      </c>
      <c r="I28" s="14">
        <v>1636.25</v>
      </c>
      <c r="J28" s="15">
        <v>682</v>
      </c>
      <c r="K28" s="14">
        <v>648.08333333333337</v>
      </c>
      <c r="L28" s="15">
        <v>697</v>
      </c>
      <c r="M28" s="8">
        <f t="shared" si="0"/>
        <v>5.3741032998565279</v>
      </c>
      <c r="N28" s="5">
        <f t="shared" si="1"/>
        <v>2.3469631755141083</v>
      </c>
      <c r="O28" s="5">
        <f t="shared" si="2"/>
        <v>7.7210664753706357</v>
      </c>
      <c r="P28" s="6">
        <f t="shared" si="3"/>
        <v>0.9195727986050567</v>
      </c>
      <c r="Q28" s="6">
        <f t="shared" si="4"/>
        <v>0.73139577934098488</v>
      </c>
      <c r="R28" s="6">
        <f t="shared" si="5"/>
        <v>0.95967741935483875</v>
      </c>
      <c r="S28" s="6">
        <f t="shared" si="6"/>
        <v>0.95026881720430112</v>
      </c>
    </row>
    <row r="29" spans="1:19" ht="30" x14ac:dyDescent="0.25">
      <c r="A29" s="7">
        <v>46204</v>
      </c>
      <c r="B29" s="10" t="s">
        <v>59</v>
      </c>
      <c r="C29" s="11" t="s">
        <v>58</v>
      </c>
      <c r="D29" s="12">
        <v>1550</v>
      </c>
      <c r="E29" s="14">
        <v>1406.75</v>
      </c>
      <c r="F29" s="14">
        <v>1784.5</v>
      </c>
      <c r="G29" s="14">
        <v>1328.75</v>
      </c>
      <c r="H29" s="14">
        <v>1023</v>
      </c>
      <c r="I29" s="14">
        <v>1014.5</v>
      </c>
      <c r="J29" s="15">
        <v>1023</v>
      </c>
      <c r="K29" s="14">
        <v>1045</v>
      </c>
      <c r="L29" s="15">
        <v>706</v>
      </c>
      <c r="M29" s="8">
        <f t="shared" si="0"/>
        <v>3.4295325779036827</v>
      </c>
      <c r="N29" s="5">
        <f t="shared" si="1"/>
        <v>3.3622521246458925</v>
      </c>
      <c r="O29" s="5">
        <f t="shared" si="2"/>
        <v>6.7917847025495748</v>
      </c>
      <c r="P29" s="6">
        <f t="shared" si="3"/>
        <v>0.90758064516129033</v>
      </c>
      <c r="Q29" s="6">
        <f t="shared" si="4"/>
        <v>0.74460633230596807</v>
      </c>
      <c r="R29" s="6">
        <f t="shared" si="5"/>
        <v>0.99169110459433041</v>
      </c>
      <c r="S29" s="6">
        <f t="shared" si="6"/>
        <v>1.021505376344086</v>
      </c>
    </row>
    <row r="30" spans="1:19" ht="30" x14ac:dyDescent="0.25">
      <c r="A30" s="7">
        <v>46204</v>
      </c>
      <c r="B30" s="10" t="s">
        <v>60</v>
      </c>
      <c r="C30" s="11" t="s">
        <v>33</v>
      </c>
      <c r="D30" s="12">
        <v>1550</v>
      </c>
      <c r="E30" s="14">
        <v>1567.5</v>
      </c>
      <c r="F30" s="14">
        <v>1722.5</v>
      </c>
      <c r="G30" s="14">
        <v>1246.8333333333333</v>
      </c>
      <c r="H30" s="14">
        <v>1023</v>
      </c>
      <c r="I30" s="14">
        <v>1078</v>
      </c>
      <c r="J30" s="15">
        <v>1023</v>
      </c>
      <c r="K30" s="14">
        <v>1012</v>
      </c>
      <c r="L30" s="15">
        <v>678</v>
      </c>
      <c r="M30" s="8">
        <f t="shared" si="0"/>
        <v>3.9019174041297937</v>
      </c>
      <c r="N30" s="5">
        <f t="shared" si="1"/>
        <v>3.3316125860373642</v>
      </c>
      <c r="O30" s="5">
        <f t="shared" si="2"/>
        <v>7.2335299901671579</v>
      </c>
      <c r="P30" s="6">
        <f t="shared" si="3"/>
        <v>1.0112903225806451</v>
      </c>
      <c r="Q30" s="6">
        <f t="shared" si="4"/>
        <v>0.72385099177552004</v>
      </c>
      <c r="R30" s="6">
        <f t="shared" si="5"/>
        <v>1.053763440860215</v>
      </c>
      <c r="S30" s="6">
        <f t="shared" si="6"/>
        <v>0.989247311827957</v>
      </c>
    </row>
    <row r="31" spans="1:19" x14ac:dyDescent="0.25">
      <c r="A31" s="7">
        <v>46204</v>
      </c>
      <c r="B31" s="10" t="s">
        <v>61</v>
      </c>
      <c r="C31" s="11" t="s">
        <v>31</v>
      </c>
      <c r="D31" s="12">
        <v>1702</v>
      </c>
      <c r="E31" s="14">
        <v>1275.6666666666667</v>
      </c>
      <c r="F31" s="14">
        <v>713</v>
      </c>
      <c r="G31" s="14">
        <v>436.16666666666669</v>
      </c>
      <c r="H31" s="14">
        <v>1345.5</v>
      </c>
      <c r="I31" s="14">
        <v>1095.8333333333333</v>
      </c>
      <c r="J31" s="15">
        <v>713</v>
      </c>
      <c r="K31" s="14">
        <v>506</v>
      </c>
      <c r="L31" s="15">
        <v>189</v>
      </c>
      <c r="M31" s="8">
        <f t="shared" si="0"/>
        <v>12.547619047619047</v>
      </c>
      <c r="N31" s="5">
        <f t="shared" si="1"/>
        <v>4.9850088183421519</v>
      </c>
      <c r="O31" s="5">
        <f t="shared" si="2"/>
        <v>17.532627865961199</v>
      </c>
      <c r="P31" s="6">
        <f t="shared" si="3"/>
        <v>0.74951037994516256</v>
      </c>
      <c r="Q31" s="6">
        <f t="shared" si="4"/>
        <v>0.61173445535296866</v>
      </c>
      <c r="R31" s="6">
        <f t="shared" si="5"/>
        <v>0.81444320574755347</v>
      </c>
      <c r="S31" s="6">
        <f t="shared" si="6"/>
        <v>0.70967741935483875</v>
      </c>
    </row>
    <row r="32" spans="1:19" x14ac:dyDescent="0.25">
      <c r="A32" s="7">
        <v>46204</v>
      </c>
      <c r="B32" s="10" t="s">
        <v>62</v>
      </c>
      <c r="C32" s="11" t="s">
        <v>22</v>
      </c>
      <c r="D32" s="12">
        <v>1466.92</v>
      </c>
      <c r="E32" s="14">
        <v>1236.3499999999999</v>
      </c>
      <c r="F32" s="14">
        <v>356.5</v>
      </c>
      <c r="G32" s="14">
        <v>265</v>
      </c>
      <c r="H32" s="14">
        <v>1466.92</v>
      </c>
      <c r="I32" s="14">
        <v>1108.4166666666667</v>
      </c>
      <c r="J32" s="15">
        <v>356.5</v>
      </c>
      <c r="K32" s="14">
        <v>276.5</v>
      </c>
      <c r="L32" s="15">
        <v>206</v>
      </c>
      <c r="M32" s="8">
        <f t="shared" si="0"/>
        <v>11.382362459546924</v>
      </c>
      <c r="N32" s="5">
        <f t="shared" si="1"/>
        <v>2.628640776699029</v>
      </c>
      <c r="O32" s="5">
        <f t="shared" si="2"/>
        <v>14.011003236245953</v>
      </c>
      <c r="P32" s="6">
        <f t="shared" si="3"/>
        <v>0.84282033103373044</v>
      </c>
      <c r="Q32" s="6">
        <f t="shared" si="4"/>
        <v>0.7433380084151473</v>
      </c>
      <c r="R32" s="6">
        <f t="shared" si="5"/>
        <v>0.75560812223343243</v>
      </c>
      <c r="S32" s="6">
        <f t="shared" si="6"/>
        <v>0.7755960729312763</v>
      </c>
    </row>
    <row r="33" spans="1:19" ht="30" x14ac:dyDescent="0.25">
      <c r="A33" s="7">
        <v>46204</v>
      </c>
      <c r="B33" s="10" t="s">
        <v>63</v>
      </c>
      <c r="C33" s="11" t="s">
        <v>69</v>
      </c>
      <c r="D33" s="12">
        <v>1116</v>
      </c>
      <c r="E33" s="14">
        <v>982.5</v>
      </c>
      <c r="F33" s="14">
        <v>1288.5</v>
      </c>
      <c r="G33" s="14">
        <v>1164.75</v>
      </c>
      <c r="H33" s="14">
        <v>744</v>
      </c>
      <c r="I33" s="14">
        <v>740</v>
      </c>
      <c r="J33" s="15">
        <v>713</v>
      </c>
      <c r="K33" s="14">
        <v>746</v>
      </c>
      <c r="L33" s="15">
        <v>403</v>
      </c>
      <c r="M33" s="8">
        <f t="shared" si="0"/>
        <v>4.274193548387097</v>
      </c>
      <c r="N33" s="5">
        <f t="shared" si="1"/>
        <v>4.7413151364764268</v>
      </c>
      <c r="O33" s="5">
        <f t="shared" si="2"/>
        <v>9.0155086848635229</v>
      </c>
      <c r="P33" s="6">
        <f t="shared" si="3"/>
        <v>0.8803763440860215</v>
      </c>
      <c r="Q33" s="6">
        <f t="shared" si="4"/>
        <v>0.90395809080325962</v>
      </c>
      <c r="R33" s="6">
        <f t="shared" si="5"/>
        <v>0.9946236559139785</v>
      </c>
      <c r="S33" s="6">
        <f t="shared" si="6"/>
        <v>1.0462833099579243</v>
      </c>
    </row>
    <row r="34" spans="1:19" x14ac:dyDescent="0.25">
      <c r="A34" s="7">
        <v>46204</v>
      </c>
      <c r="B34" s="10" t="s">
        <v>64</v>
      </c>
      <c r="C34" s="11" t="s">
        <v>24</v>
      </c>
      <c r="D34" s="12">
        <v>1714</v>
      </c>
      <c r="E34" s="14">
        <v>1297</v>
      </c>
      <c r="F34" s="14">
        <v>694</v>
      </c>
      <c r="G34" s="14">
        <v>353</v>
      </c>
      <c r="H34" s="14">
        <v>682</v>
      </c>
      <c r="I34" s="14">
        <v>704</v>
      </c>
      <c r="J34" s="15">
        <v>341</v>
      </c>
      <c r="K34" s="14">
        <v>253</v>
      </c>
      <c r="L34" s="15">
        <v>126</v>
      </c>
      <c r="M34" s="8">
        <f t="shared" si="0"/>
        <v>15.880952380952381</v>
      </c>
      <c r="N34" s="5">
        <f t="shared" si="1"/>
        <v>4.8095238095238093</v>
      </c>
      <c r="O34" s="5">
        <f t="shared" si="2"/>
        <v>20.69047619047619</v>
      </c>
      <c r="P34" s="6">
        <f t="shared" si="3"/>
        <v>0.75670945157526259</v>
      </c>
      <c r="Q34" s="6">
        <f t="shared" si="4"/>
        <v>0.50864553314121042</v>
      </c>
      <c r="R34" s="6">
        <f t="shared" si="5"/>
        <v>1.032258064516129</v>
      </c>
      <c r="S34" s="6">
        <f t="shared" si="6"/>
        <v>0.74193548387096775</v>
      </c>
    </row>
    <row r="35" spans="1:19" ht="30" x14ac:dyDescent="0.25">
      <c r="A35" s="7">
        <v>46204</v>
      </c>
      <c r="B35" s="10" t="s">
        <v>65</v>
      </c>
      <c r="C35" s="11" t="s">
        <v>35</v>
      </c>
      <c r="D35" s="12">
        <v>1023</v>
      </c>
      <c r="E35" s="14">
        <v>967</v>
      </c>
      <c r="F35" s="14">
        <v>961</v>
      </c>
      <c r="G35" s="14">
        <v>1092.75</v>
      </c>
      <c r="H35" s="14">
        <v>682</v>
      </c>
      <c r="I35" s="14">
        <v>690.75</v>
      </c>
      <c r="J35" s="15">
        <v>341</v>
      </c>
      <c r="K35" s="14">
        <v>528</v>
      </c>
      <c r="L35" s="15">
        <v>460</v>
      </c>
      <c r="M35" s="8">
        <f t="shared" si="0"/>
        <v>3.6038043478260868</v>
      </c>
      <c r="N35" s="5">
        <f t="shared" si="1"/>
        <v>3.5233695652173913</v>
      </c>
      <c r="O35" s="5">
        <f t="shared" si="2"/>
        <v>7.1271739130434781</v>
      </c>
      <c r="P35" s="6">
        <f t="shared" si="3"/>
        <v>0.94525904203323563</v>
      </c>
      <c r="Q35" s="6">
        <f t="shared" si="4"/>
        <v>1.1370967741935485</v>
      </c>
      <c r="R35" s="6">
        <f t="shared" si="5"/>
        <v>1.0128299120234605</v>
      </c>
      <c r="S35" s="6">
        <f t="shared" si="6"/>
        <v>1.5483870967741935</v>
      </c>
    </row>
    <row r="36" spans="1:19" ht="30" x14ac:dyDescent="0.25">
      <c r="A36" s="7">
        <v>46204</v>
      </c>
      <c r="B36" s="10" t="s">
        <v>66</v>
      </c>
      <c r="C36" s="11" t="s">
        <v>33</v>
      </c>
      <c r="D36" s="12">
        <v>2294</v>
      </c>
      <c r="E36" s="14">
        <v>2166.08</v>
      </c>
      <c r="F36" s="14">
        <v>1891</v>
      </c>
      <c r="G36" s="14">
        <v>1798.9166666666667</v>
      </c>
      <c r="H36" s="14">
        <v>2046</v>
      </c>
      <c r="I36" s="14">
        <v>1875.75</v>
      </c>
      <c r="J36" s="15">
        <v>1364</v>
      </c>
      <c r="K36" s="14">
        <v>1369.5</v>
      </c>
      <c r="L36" s="15">
        <v>770</v>
      </c>
      <c r="M36" s="8">
        <f t="shared" si="0"/>
        <v>5.2491298701298703</v>
      </c>
      <c r="N36" s="5">
        <f t="shared" si="1"/>
        <v>4.1148268398268399</v>
      </c>
      <c r="O36" s="5">
        <f t="shared" si="2"/>
        <v>9.3639567099567103</v>
      </c>
      <c r="P36" s="6">
        <f t="shared" si="3"/>
        <v>0.94423714036617257</v>
      </c>
      <c r="Q36" s="6">
        <f t="shared" si="4"/>
        <v>0.95130442446677244</v>
      </c>
      <c r="R36" s="6">
        <f t="shared" si="5"/>
        <v>0.9167888563049853</v>
      </c>
      <c r="S36" s="6">
        <f t="shared" si="6"/>
        <v>1.0040322580645162</v>
      </c>
    </row>
    <row r="37" spans="1:19" ht="30" x14ac:dyDescent="0.25">
      <c r="A37" s="7">
        <v>46204</v>
      </c>
      <c r="B37" s="10" t="s">
        <v>67</v>
      </c>
      <c r="C37" s="11" t="s">
        <v>33</v>
      </c>
      <c r="D37" s="12">
        <v>1955</v>
      </c>
      <c r="E37" s="14">
        <v>1960.7833333333333</v>
      </c>
      <c r="F37" s="14">
        <v>1767</v>
      </c>
      <c r="G37" s="14">
        <v>1477.5</v>
      </c>
      <c r="H37" s="14">
        <v>2139</v>
      </c>
      <c r="I37" s="14">
        <v>1938</v>
      </c>
      <c r="J37" s="15">
        <v>1426</v>
      </c>
      <c r="K37" s="14">
        <v>1377</v>
      </c>
      <c r="L37" s="15">
        <v>683</v>
      </c>
      <c r="M37" s="8">
        <f t="shared" si="0"/>
        <v>5.7083211322596386</v>
      </c>
      <c r="N37" s="5">
        <f t="shared" si="1"/>
        <v>4.1793557833089308</v>
      </c>
      <c r="O37" s="5">
        <f t="shared" si="2"/>
        <v>9.8876769155685693</v>
      </c>
      <c r="P37" s="6">
        <f t="shared" si="3"/>
        <v>1.0029582267689685</v>
      </c>
      <c r="Q37" s="6">
        <f t="shared" si="4"/>
        <v>0.83616298811544987</v>
      </c>
      <c r="R37" s="6">
        <f t="shared" si="5"/>
        <v>0.90603085553997198</v>
      </c>
      <c r="S37" s="6">
        <f t="shared" si="6"/>
        <v>0.96563814866760167</v>
      </c>
    </row>
    <row r="38" spans="1:19" ht="30" x14ac:dyDescent="0.25">
      <c r="A38" s="7">
        <v>46204</v>
      </c>
      <c r="B38" s="10" t="s">
        <v>68</v>
      </c>
      <c r="C38" s="11" t="s">
        <v>58</v>
      </c>
      <c r="D38" s="12">
        <v>1612</v>
      </c>
      <c r="E38" s="14">
        <v>1335.8333333333333</v>
      </c>
      <c r="F38" s="14">
        <v>1784.5</v>
      </c>
      <c r="G38" s="14">
        <v>1355</v>
      </c>
      <c r="H38" s="14">
        <v>1023</v>
      </c>
      <c r="I38" s="14">
        <v>1012</v>
      </c>
      <c r="J38" s="15">
        <v>1023</v>
      </c>
      <c r="K38" s="14">
        <v>1000</v>
      </c>
      <c r="L38" s="15">
        <v>632</v>
      </c>
      <c r="M38" s="8">
        <f t="shared" si="0"/>
        <v>3.7149261603375523</v>
      </c>
      <c r="N38" s="5">
        <f t="shared" si="1"/>
        <v>3.7262658227848102</v>
      </c>
      <c r="O38" s="5">
        <f t="shared" si="2"/>
        <v>7.4411919831223621</v>
      </c>
      <c r="P38" s="6">
        <f t="shared" si="3"/>
        <v>0.82868072787427627</v>
      </c>
      <c r="Q38" s="6">
        <f t="shared" si="4"/>
        <v>0.75931633510787333</v>
      </c>
      <c r="R38" s="6">
        <f t="shared" si="5"/>
        <v>0.989247311827957</v>
      </c>
      <c r="S38" s="6">
        <f t="shared" si="6"/>
        <v>0.97751710654936463</v>
      </c>
    </row>
  </sheetData>
  <dataValidations count="2">
    <dataValidation type="list" allowBlank="1" showInputMessage="1" showErrorMessage="1" sqref="C2:C38" xr:uid="{FE3291CF-308F-488C-A5E6-9351D9D6333E}">
      <formula1>Specialties</formula1>
    </dataValidation>
    <dataValidation type="decimal" operator="greaterThanOrEqual" allowBlank="1" showInputMessage="1" showErrorMessage="1" sqref="D2:L38" xr:uid="{86A7C3A3-4B5C-4186-9164-5BA3E762D1BB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Lincolnshire and Goole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GRAHAM, Teresa (NHS HUMBER HEALTH PARTNERSHIP - RJL)</dc:creator>
  <cp:lastModifiedBy>GRAHAM, Teresa (NHS HUMBER HEALTH PARTNERSHIP - RJL)</cp:lastModifiedBy>
  <cp:lastPrinted>2026-06-05T15:40:42Z</cp:lastPrinted>
  <dcterms:created xsi:type="dcterms:W3CDTF">2026-05-15T09:40:12Z</dcterms:created>
  <dcterms:modified xsi:type="dcterms:W3CDTF">2026-08-18T11:04:12Z</dcterms:modified>
</cp:coreProperties>
</file>