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Information Services\2. Corporate Information\Returns\2627\Safer Staffing\M05_2627_AUG\SQL Import &amp; Web Version\"/>
    </mc:Choice>
  </mc:AlternateContent>
  <xr:revisionPtr revIDLastSave="0" documentId="13_ncr:1_{EE00B81C-AABF-414F-AC92-217F098C53AA}" xr6:coauthVersionLast="47" xr6:coauthVersionMax="47" xr10:uidLastSave="{00000000-0000-0000-0000-000000000000}"/>
  <bookViews>
    <workbookView xWindow="-28920" yWindow="-60" windowWidth="29040" windowHeight="17520" xr2:uid="{B671DB25-59A4-4B06-BA86-0C7F2ED39082}"/>
  </bookViews>
  <sheets>
    <sheet name="Sheet1" sheetId="1" r:id="rId1"/>
  </sheets>
  <definedNames>
    <definedName name="Specialti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1" l="1"/>
  <c r="Q3" i="1"/>
  <c r="R3" i="1"/>
  <c r="S3" i="1"/>
  <c r="P4" i="1"/>
  <c r="Q4" i="1"/>
  <c r="R4" i="1"/>
  <c r="S4" i="1"/>
  <c r="P5" i="1"/>
  <c r="Q5" i="1"/>
  <c r="R5" i="1"/>
  <c r="S5" i="1"/>
  <c r="P6" i="1"/>
  <c r="Q6" i="1"/>
  <c r="R6" i="1"/>
  <c r="S6" i="1"/>
  <c r="P7" i="1"/>
  <c r="Q7" i="1"/>
  <c r="R7" i="1"/>
  <c r="S7" i="1"/>
  <c r="P8" i="1"/>
  <c r="Q8" i="1"/>
  <c r="R8" i="1"/>
  <c r="S8" i="1"/>
  <c r="P9" i="1"/>
  <c r="Q9" i="1"/>
  <c r="R9" i="1"/>
  <c r="S9" i="1"/>
  <c r="P10" i="1"/>
  <c r="Q10" i="1"/>
  <c r="R10" i="1"/>
  <c r="S10" i="1"/>
  <c r="P11" i="1"/>
  <c r="Q11" i="1"/>
  <c r="R11" i="1"/>
  <c r="S11" i="1"/>
  <c r="P12" i="1"/>
  <c r="Q12" i="1"/>
  <c r="R12" i="1"/>
  <c r="S12" i="1"/>
  <c r="P13" i="1"/>
  <c r="Q13" i="1"/>
  <c r="R13" i="1"/>
  <c r="S13" i="1"/>
  <c r="P14" i="1"/>
  <c r="Q14" i="1"/>
  <c r="R14" i="1"/>
  <c r="S14" i="1"/>
  <c r="P15" i="1"/>
  <c r="Q15" i="1"/>
  <c r="R15" i="1"/>
  <c r="S15" i="1"/>
  <c r="P16" i="1"/>
  <c r="Q16" i="1"/>
  <c r="R16" i="1"/>
  <c r="S16" i="1"/>
  <c r="P17" i="1"/>
  <c r="Q17" i="1"/>
  <c r="R17" i="1"/>
  <c r="S17" i="1"/>
  <c r="P18" i="1"/>
  <c r="Q18" i="1"/>
  <c r="R18" i="1"/>
  <c r="S18" i="1"/>
  <c r="P19" i="1"/>
  <c r="Q19" i="1"/>
  <c r="R19" i="1"/>
  <c r="S19" i="1"/>
  <c r="P20" i="1"/>
  <c r="Q20" i="1"/>
  <c r="R20" i="1"/>
  <c r="S20" i="1"/>
  <c r="P21" i="1"/>
  <c r="Q21" i="1"/>
  <c r="R21" i="1"/>
  <c r="S21" i="1"/>
  <c r="P22" i="1"/>
  <c r="Q22" i="1"/>
  <c r="R22" i="1"/>
  <c r="S22" i="1"/>
  <c r="P23" i="1"/>
  <c r="Q23" i="1"/>
  <c r="R23" i="1"/>
  <c r="S23" i="1"/>
  <c r="P24" i="1"/>
  <c r="Q24" i="1"/>
  <c r="R24" i="1"/>
  <c r="S24" i="1"/>
  <c r="P25" i="1"/>
  <c r="Q25" i="1"/>
  <c r="R25" i="1"/>
  <c r="S25" i="1"/>
  <c r="P26" i="1"/>
  <c r="Q26" i="1"/>
  <c r="R26" i="1"/>
  <c r="S26" i="1"/>
  <c r="P27" i="1"/>
  <c r="Q27" i="1"/>
  <c r="R27" i="1"/>
  <c r="S27" i="1"/>
  <c r="P28" i="1"/>
  <c r="Q28" i="1"/>
  <c r="R28" i="1"/>
  <c r="S28" i="1"/>
  <c r="P29" i="1"/>
  <c r="Q29" i="1"/>
  <c r="R29" i="1"/>
  <c r="S29" i="1"/>
  <c r="P30" i="1"/>
  <c r="Q30" i="1"/>
  <c r="R30" i="1"/>
  <c r="S30" i="1"/>
  <c r="P31" i="1"/>
  <c r="Q31" i="1"/>
  <c r="R31" i="1"/>
  <c r="S31" i="1"/>
  <c r="P32" i="1"/>
  <c r="Q32" i="1"/>
  <c r="R32" i="1"/>
  <c r="S32" i="1"/>
  <c r="P33" i="1"/>
  <c r="Q33" i="1"/>
  <c r="R33" i="1"/>
  <c r="S33" i="1"/>
  <c r="P34" i="1"/>
  <c r="Q34" i="1"/>
  <c r="R34" i="1"/>
  <c r="S34" i="1"/>
  <c r="P35" i="1"/>
  <c r="Q35" i="1"/>
  <c r="R35" i="1"/>
  <c r="S35" i="1"/>
  <c r="P36" i="1"/>
  <c r="Q36" i="1"/>
  <c r="R36" i="1"/>
  <c r="S36" i="1"/>
  <c r="P37" i="1"/>
  <c r="Q37" i="1"/>
  <c r="R37" i="1"/>
  <c r="S37" i="1"/>
  <c r="P38" i="1"/>
  <c r="Q38" i="1"/>
  <c r="R38" i="1"/>
  <c r="S38" i="1"/>
  <c r="S2" i="1"/>
  <c r="R2" i="1"/>
  <c r="Q2" i="1"/>
  <c r="P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2" i="1"/>
  <c r="M3" i="1"/>
  <c r="N3" i="1"/>
  <c r="M4" i="1"/>
  <c r="N4" i="1"/>
  <c r="M5" i="1"/>
  <c r="N5" i="1"/>
  <c r="M6" i="1"/>
  <c r="N6" i="1"/>
  <c r="M7" i="1"/>
  <c r="N7" i="1"/>
  <c r="M8" i="1"/>
  <c r="N8" i="1"/>
  <c r="M9" i="1"/>
  <c r="N9" i="1"/>
  <c r="M10" i="1"/>
  <c r="N10" i="1"/>
  <c r="M11" i="1"/>
  <c r="N11" i="1"/>
  <c r="M12" i="1"/>
  <c r="N12" i="1"/>
  <c r="M13" i="1"/>
  <c r="N13" i="1"/>
  <c r="M14" i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N2" i="1"/>
  <c r="M2" i="1"/>
</calcChain>
</file>

<file path=xl/sharedStrings.xml><?xml version="1.0" encoding="utf-8"?>
<sst xmlns="http://schemas.openxmlformats.org/spreadsheetml/2006/main" count="93" uniqueCount="70">
  <si>
    <t>Month</t>
  </si>
  <si>
    <t>Ward name</t>
  </si>
  <si>
    <t>Specialty 1</t>
  </si>
  <si>
    <t>Cumulative count patients</t>
  </si>
  <si>
    <t>Overall</t>
  </si>
  <si>
    <t>Day Registered Nurses / Midwives Planned</t>
  </si>
  <si>
    <t>Day Registered Nurses / Midwives Actual</t>
  </si>
  <si>
    <t>Day Non-Registered Nurses / Midwive Planned</t>
  </si>
  <si>
    <t>Day Non-Registered Nurses / Midwive Actual</t>
  </si>
  <si>
    <t>Night Registered Nurses / Midwives Planned</t>
  </si>
  <si>
    <t>Night Registered Nurses / Midwives Actual</t>
  </si>
  <si>
    <t>Night Non-Registered Nurses / Midwives Planned</t>
  </si>
  <si>
    <t>Night Non-Registered Nurses / Midwives Actual</t>
  </si>
  <si>
    <t>Registered Nurses / Midwives</t>
  </si>
  <si>
    <t>Non-Registered Nurses / Midwives</t>
  </si>
  <si>
    <t>Average fill rate - Registered Nurses / Midwives (Day) (%)</t>
  </si>
  <si>
    <t>Average fill rate - Non-Registered Nurses / Midwives (Day) (%)</t>
  </si>
  <si>
    <t>Average fill rate - Registered Nurses / Midwives (Night) (%)</t>
  </si>
  <si>
    <t>Average fill rate - Non-Registered Nurses / Midwives (Night) (%)</t>
  </si>
  <si>
    <t>Amethyst</t>
  </si>
  <si>
    <t>370 - MEDICAL ONCOLOGY</t>
  </si>
  <si>
    <t>Blueberry/Holly DPoW</t>
  </si>
  <si>
    <t>501 - OBSTETRICS</t>
  </si>
  <si>
    <t>Ward C1 Glover</t>
  </si>
  <si>
    <t>320 - CARDIOLOGY</t>
  </si>
  <si>
    <t>Jasmine &amp; Honeysuckle</t>
  </si>
  <si>
    <t>ITU DPoW</t>
  </si>
  <si>
    <t>192 - CRITICAL CARE MEDICINE</t>
  </si>
  <si>
    <t>NICU DPoW</t>
  </si>
  <si>
    <t>422 - NEONATOLOGY</t>
  </si>
  <si>
    <t>Rainforest DPoW</t>
  </si>
  <si>
    <t>420 - PAEDIATRICS</t>
  </si>
  <si>
    <t>STROKE UNIT DPoW</t>
  </si>
  <si>
    <t>300 - GENERAL MEDICINE</t>
  </si>
  <si>
    <t>WARD B3 DPoW</t>
  </si>
  <si>
    <t>100 - GENERAL SURGERY</t>
  </si>
  <si>
    <t>WARD B6 DPoW</t>
  </si>
  <si>
    <t>WARD B7 DPoW</t>
  </si>
  <si>
    <t>B2</t>
  </si>
  <si>
    <t>WARD C5 DPoW</t>
  </si>
  <si>
    <t>340 - RESPIRATORY MEDICINE</t>
  </si>
  <si>
    <t>WARD C6 DPoW</t>
  </si>
  <si>
    <t>430 - GERIATRIC MEDICINE</t>
  </si>
  <si>
    <t>HDU DPoW</t>
  </si>
  <si>
    <t>Ward C3</t>
  </si>
  <si>
    <t>Ward A1</t>
  </si>
  <si>
    <t>Disney SGH</t>
  </si>
  <si>
    <t>ICU SGH</t>
  </si>
  <si>
    <t>Stroke Unit SGH</t>
  </si>
  <si>
    <t>400 - NEUROLOGY</t>
  </si>
  <si>
    <t>WARD 16 SGH</t>
  </si>
  <si>
    <t>WARD 17 SGH</t>
  </si>
  <si>
    <t>WARD 22 SGH</t>
  </si>
  <si>
    <t>301 - GASTROENTEROLOGY</t>
  </si>
  <si>
    <t>WARD 25 SGH</t>
  </si>
  <si>
    <t>Ward 26 SGH</t>
  </si>
  <si>
    <t>WARD 28 SGH</t>
  </si>
  <si>
    <t>110 - TRAUMA &amp; ORTHOPAEDICS</t>
  </si>
  <si>
    <t>29 SGH</t>
  </si>
  <si>
    <t>Clinical Decisions Unit</t>
  </si>
  <si>
    <t>NICU  SGH</t>
  </si>
  <si>
    <t>Central Delivery Suite</t>
  </si>
  <si>
    <t>NRC Nursing Team GDH</t>
  </si>
  <si>
    <t>WARD 6/7 GDH</t>
  </si>
  <si>
    <t>WARD 3 GDH</t>
  </si>
  <si>
    <t>IAAU SGH</t>
  </si>
  <si>
    <t>IAAU DPOW</t>
  </si>
  <si>
    <t>Ward 27 SGH</t>
  </si>
  <si>
    <t>929 - NEURO-REHABILITATION</t>
  </si>
  <si>
    <t>WARD 23 SGH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</si>
</sst>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/>
      <protection hidden="1"/>
    </xf>
    <xf numFmtId="9" fontId="4" fillId="3" borderId="1" xfId="2" applyFont="1" applyFill="1" applyBorder="1" applyAlignment="1" applyProtection="1">
      <alignment horizontal="center" vertical="center"/>
      <protection hidden="1"/>
    </xf>
    <xf numFmtId="14" fontId="0" fillId="0" borderId="2" xfId="0" applyNumberFormat="1" applyFill="1" applyBorder="1" applyAlignment="1">
      <alignment horizontal="left"/>
    </xf>
    <xf numFmtId="164" fontId="4" fillId="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Border="1" applyProtection="1">
      <protection locked="0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_TemplateDownload" xfId="1" xr:uid="{FB1C6693-7A44-4925-B373-0B9FE735B0C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FEDAC-F4A1-4696-9702-ACDE7894963A}">
  <sheetPr>
    <pageSetUpPr fitToPage="1"/>
  </sheetPr>
  <dimension ref="A1:S38"/>
  <sheetViews>
    <sheetView tabSelected="1" zoomScale="80" zoomScaleNormal="80" workbookViewId="0">
      <selection activeCell="A41" sqref="A41"/>
    </sheetView>
  </sheetViews>
  <sheetFormatPr defaultRowHeight="15" customHeight="1" x14ac:dyDescent="0.25"/>
  <cols>
    <col min="1" max="1" width="15" style="3" customWidth="1"/>
    <col min="2" max="2" width="35.140625" style="1" customWidth="1"/>
    <col min="3" max="3" width="31.42578125" style="1" customWidth="1"/>
    <col min="4" max="4" width="17.42578125" style="1" customWidth="1"/>
    <col min="5" max="5" width="16" style="1" bestFit="1" customWidth="1"/>
    <col min="6" max="6" width="19.140625" style="1" bestFit="1" customWidth="1"/>
    <col min="7" max="7" width="17.42578125" style="1" customWidth="1"/>
    <col min="8" max="8" width="18.85546875" style="1" bestFit="1" customWidth="1"/>
    <col min="9" max="9" width="17.28515625" style="1" bestFit="1" customWidth="1"/>
    <col min="10" max="10" width="20.28515625" style="1" bestFit="1" customWidth="1"/>
    <col min="11" max="11" width="18.85546875" style="1" bestFit="1" customWidth="1"/>
    <col min="12" max="12" width="24.85546875" style="1" bestFit="1" customWidth="1"/>
    <col min="13" max="19" width="22" style="1" customWidth="1"/>
    <col min="20" max="16384" width="9.140625" style="1"/>
  </cols>
  <sheetData>
    <row r="1" spans="1:19" s="2" customFormat="1" ht="15" customHeight="1" x14ac:dyDescent="0.25">
      <c r="A1" s="4" t="s">
        <v>0</v>
      </c>
      <c r="B1" s="9" t="s">
        <v>1</v>
      </c>
      <c r="C1" s="9" t="s">
        <v>2</v>
      </c>
      <c r="D1" s="9" t="s">
        <v>5</v>
      </c>
      <c r="E1" s="9" t="s">
        <v>6</v>
      </c>
      <c r="F1" s="9" t="s">
        <v>7</v>
      </c>
      <c r="G1" s="9" t="s">
        <v>8</v>
      </c>
      <c r="H1" s="9" t="s">
        <v>9</v>
      </c>
      <c r="I1" s="9" t="s">
        <v>10</v>
      </c>
      <c r="J1" s="9" t="s">
        <v>11</v>
      </c>
      <c r="K1" s="9" t="s">
        <v>12</v>
      </c>
      <c r="L1" s="9" t="s">
        <v>3</v>
      </c>
      <c r="M1" s="4" t="s">
        <v>13</v>
      </c>
      <c r="N1" s="4" t="s">
        <v>14</v>
      </c>
      <c r="O1" s="4" t="s">
        <v>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ht="15" customHeight="1" x14ac:dyDescent="0.25">
      <c r="A2" s="7">
        <v>46235</v>
      </c>
      <c r="B2" s="10" t="s">
        <v>19</v>
      </c>
      <c r="C2" s="11" t="s">
        <v>20</v>
      </c>
      <c r="D2" s="12">
        <v>1488</v>
      </c>
      <c r="E2" s="12">
        <v>1232</v>
      </c>
      <c r="F2" s="12">
        <v>1645.5</v>
      </c>
      <c r="G2" s="12">
        <v>1236.5</v>
      </c>
      <c r="H2" s="12">
        <v>1364</v>
      </c>
      <c r="I2" s="12">
        <v>1034</v>
      </c>
      <c r="J2" s="12">
        <v>1364</v>
      </c>
      <c r="K2" s="12">
        <v>1012</v>
      </c>
      <c r="L2" s="12">
        <v>707</v>
      </c>
      <c r="M2" s="8">
        <f>(E2+I2)/L2</f>
        <v>3.205091937765205</v>
      </c>
      <c r="N2" s="5">
        <f>(G2+K2)/L2</f>
        <v>3.1803394625176802</v>
      </c>
      <c r="O2" s="5">
        <f>(E2+G2+I2+K2)/L2</f>
        <v>6.3854314002828856</v>
      </c>
      <c r="P2" s="6">
        <f>(E2/D2)</f>
        <v>0.82795698924731187</v>
      </c>
      <c r="Q2" s="6">
        <f>G2/F2</f>
        <v>0.75144333029474319</v>
      </c>
      <c r="R2" s="6">
        <f>I2/H2</f>
        <v>0.75806451612903225</v>
      </c>
      <c r="S2" s="6">
        <f>K2/J2</f>
        <v>0.74193548387096775</v>
      </c>
    </row>
    <row r="3" spans="1:19" ht="15" customHeight="1" x14ac:dyDescent="0.25">
      <c r="A3" s="7">
        <v>46235</v>
      </c>
      <c r="B3" s="10" t="s">
        <v>21</v>
      </c>
      <c r="C3" s="11" t="s">
        <v>22</v>
      </c>
      <c r="D3" s="13">
        <v>1472.19</v>
      </c>
      <c r="E3" s="13">
        <v>1415.5</v>
      </c>
      <c r="F3" s="13">
        <v>985.5</v>
      </c>
      <c r="G3" s="13">
        <v>845.75</v>
      </c>
      <c r="H3" s="14">
        <v>1466.92</v>
      </c>
      <c r="I3" s="14">
        <v>1181.3333333333333</v>
      </c>
      <c r="J3" s="15">
        <v>713</v>
      </c>
      <c r="K3" s="14">
        <v>643.5</v>
      </c>
      <c r="L3" s="15">
        <v>478</v>
      </c>
      <c r="M3" s="8">
        <f t="shared" ref="M3:M38" si="0">(E3+I3)/L3</f>
        <v>5.4327057182705714</v>
      </c>
      <c r="N3" s="5">
        <f t="shared" ref="N3:N38" si="1">(G3+K3)/L3</f>
        <v>3.1155857740585775</v>
      </c>
      <c r="O3" s="5">
        <f t="shared" ref="O3:O38" si="2">(E3+G3+I3+K3)/L3</f>
        <v>8.5482914923291489</v>
      </c>
      <c r="P3" s="6">
        <f t="shared" ref="P3:P38" si="3">(E3/D3)</f>
        <v>0.96149274210529889</v>
      </c>
      <c r="Q3" s="6">
        <f t="shared" ref="Q3:Q38" si="4">G3/F3</f>
        <v>0.85819381024860475</v>
      </c>
      <c r="R3" s="6">
        <f t="shared" ref="R3:R38" si="5">I3/H3</f>
        <v>0.80531544551395662</v>
      </c>
      <c r="S3" s="6">
        <f t="shared" ref="S3:S38" si="6">K3/J3</f>
        <v>0.9025245441795231</v>
      </c>
    </row>
    <row r="4" spans="1:19" ht="15" customHeight="1" x14ac:dyDescent="0.25">
      <c r="A4" s="7">
        <v>46235</v>
      </c>
      <c r="B4" s="10" t="s">
        <v>23</v>
      </c>
      <c r="C4" s="11" t="s">
        <v>24</v>
      </c>
      <c r="D4" s="12">
        <v>1860</v>
      </c>
      <c r="E4" s="14">
        <v>1595.75</v>
      </c>
      <c r="F4" s="14">
        <v>1273.5</v>
      </c>
      <c r="G4" s="14">
        <v>982</v>
      </c>
      <c r="H4" s="14">
        <v>1364</v>
      </c>
      <c r="I4" s="14">
        <v>1364</v>
      </c>
      <c r="J4" s="15">
        <v>682</v>
      </c>
      <c r="K4" s="14">
        <v>691.5</v>
      </c>
      <c r="L4" s="15">
        <v>781</v>
      </c>
      <c r="M4" s="8">
        <f t="shared" si="0"/>
        <v>3.7896927016645328</v>
      </c>
      <c r="N4" s="5">
        <f t="shared" si="1"/>
        <v>2.1427656850192061</v>
      </c>
      <c r="O4" s="5">
        <f t="shared" si="2"/>
        <v>5.9324583866837388</v>
      </c>
      <c r="P4" s="6">
        <f t="shared" si="3"/>
        <v>0.8579301075268817</v>
      </c>
      <c r="Q4" s="6">
        <f t="shared" si="4"/>
        <v>0.77110325873576757</v>
      </c>
      <c r="R4" s="6">
        <f t="shared" si="5"/>
        <v>1</v>
      </c>
      <c r="S4" s="6">
        <f t="shared" si="6"/>
        <v>1.0139296187683284</v>
      </c>
    </row>
    <row r="5" spans="1:19" ht="15" customHeight="1" x14ac:dyDescent="0.25">
      <c r="A5" s="7">
        <v>46235</v>
      </c>
      <c r="B5" s="10" t="s">
        <v>25</v>
      </c>
      <c r="C5" s="11" t="s">
        <v>22</v>
      </c>
      <c r="D5" s="12">
        <v>1466.92</v>
      </c>
      <c r="E5" s="14">
        <v>1360.67</v>
      </c>
      <c r="F5" s="14">
        <v>713</v>
      </c>
      <c r="G5" s="14">
        <v>590.08333333333337</v>
      </c>
      <c r="H5" s="14">
        <v>1466.92</v>
      </c>
      <c r="I5" s="14">
        <v>990.17</v>
      </c>
      <c r="J5" s="15">
        <v>713</v>
      </c>
      <c r="K5" s="14">
        <v>676</v>
      </c>
      <c r="L5" s="15">
        <v>240</v>
      </c>
      <c r="M5" s="8">
        <f t="shared" si="0"/>
        <v>9.7951666666666668</v>
      </c>
      <c r="N5" s="5">
        <f t="shared" si="1"/>
        <v>5.2753472222222229</v>
      </c>
      <c r="O5" s="5">
        <f t="shared" si="2"/>
        <v>15.07051388888889</v>
      </c>
      <c r="P5" s="6">
        <f t="shared" si="3"/>
        <v>0.92756932893409316</v>
      </c>
      <c r="Q5" s="6">
        <f t="shared" si="4"/>
        <v>0.82760635811126704</v>
      </c>
      <c r="R5" s="6">
        <f t="shared" si="5"/>
        <v>0.67499931829956639</v>
      </c>
      <c r="S5" s="6">
        <f t="shared" si="6"/>
        <v>0.94810659186535762</v>
      </c>
    </row>
    <row r="6" spans="1:19" ht="15" customHeight="1" x14ac:dyDescent="0.25">
      <c r="A6" s="7">
        <v>46235</v>
      </c>
      <c r="B6" s="10" t="s">
        <v>26</v>
      </c>
      <c r="C6" s="11" t="s">
        <v>27</v>
      </c>
      <c r="D6" s="12">
        <v>2495.5</v>
      </c>
      <c r="E6" s="14">
        <v>2355.25</v>
      </c>
      <c r="F6" s="14">
        <v>347.5</v>
      </c>
      <c r="G6" s="14">
        <v>0</v>
      </c>
      <c r="H6" s="14">
        <v>2495.5</v>
      </c>
      <c r="I6" s="14">
        <v>2231</v>
      </c>
      <c r="J6" s="15">
        <v>356.5</v>
      </c>
      <c r="K6" s="14">
        <v>0</v>
      </c>
      <c r="L6" s="15">
        <v>165</v>
      </c>
      <c r="M6" s="8">
        <f t="shared" si="0"/>
        <v>27.795454545454547</v>
      </c>
      <c r="N6" s="5">
        <f t="shared" si="1"/>
        <v>0</v>
      </c>
      <c r="O6" s="5">
        <f t="shared" si="2"/>
        <v>27.795454545454547</v>
      </c>
      <c r="P6" s="6">
        <f t="shared" si="3"/>
        <v>0.94379883790823482</v>
      </c>
      <c r="Q6" s="6">
        <f t="shared" si="4"/>
        <v>0</v>
      </c>
      <c r="R6" s="6">
        <f t="shared" si="5"/>
        <v>0.89400921658986177</v>
      </c>
      <c r="S6" s="6">
        <f t="shared" si="6"/>
        <v>0</v>
      </c>
    </row>
    <row r="7" spans="1:19" ht="15" customHeight="1" x14ac:dyDescent="0.25">
      <c r="A7" s="7">
        <v>46235</v>
      </c>
      <c r="B7" s="10" t="s">
        <v>28</v>
      </c>
      <c r="C7" s="11" t="s">
        <v>29</v>
      </c>
      <c r="D7" s="12">
        <v>1656</v>
      </c>
      <c r="E7" s="14">
        <v>1443.3333333333333</v>
      </c>
      <c r="F7" s="14">
        <v>713</v>
      </c>
      <c r="G7" s="14">
        <v>260.75</v>
      </c>
      <c r="H7" s="14">
        <v>1380</v>
      </c>
      <c r="I7" s="14">
        <v>1268</v>
      </c>
      <c r="J7" s="15">
        <v>713</v>
      </c>
      <c r="K7" s="14">
        <v>563.75</v>
      </c>
      <c r="L7" s="15">
        <v>296</v>
      </c>
      <c r="M7" s="8">
        <f t="shared" si="0"/>
        <v>9.1599099099099082</v>
      </c>
      <c r="N7" s="5">
        <f t="shared" si="1"/>
        <v>2.7854729729729728</v>
      </c>
      <c r="O7" s="5">
        <f t="shared" si="2"/>
        <v>11.945382882882882</v>
      </c>
      <c r="P7" s="6">
        <f t="shared" si="3"/>
        <v>0.87157809983896939</v>
      </c>
      <c r="Q7" s="6">
        <f t="shared" si="4"/>
        <v>0.36570827489481067</v>
      </c>
      <c r="R7" s="6">
        <f t="shared" si="5"/>
        <v>0.91884057971014488</v>
      </c>
      <c r="S7" s="6">
        <f t="shared" si="6"/>
        <v>0.7906732117812062</v>
      </c>
    </row>
    <row r="8" spans="1:19" ht="15" customHeight="1" x14ac:dyDescent="0.25">
      <c r="A8" s="7">
        <v>46235</v>
      </c>
      <c r="B8" s="10" t="s">
        <v>30</v>
      </c>
      <c r="C8" s="11" t="s">
        <v>31</v>
      </c>
      <c r="D8" s="12">
        <v>1426</v>
      </c>
      <c r="E8" s="14">
        <v>1203</v>
      </c>
      <c r="F8" s="14">
        <v>713</v>
      </c>
      <c r="G8" s="14">
        <v>540.5</v>
      </c>
      <c r="H8" s="14">
        <v>1426</v>
      </c>
      <c r="I8" s="14">
        <v>1195.5</v>
      </c>
      <c r="J8" s="15">
        <v>356.5</v>
      </c>
      <c r="K8" s="14">
        <v>345</v>
      </c>
      <c r="L8" s="15">
        <v>159</v>
      </c>
      <c r="M8" s="8">
        <f t="shared" si="0"/>
        <v>15.084905660377359</v>
      </c>
      <c r="N8" s="5">
        <f t="shared" si="1"/>
        <v>5.5691823899371071</v>
      </c>
      <c r="O8" s="5">
        <f t="shared" si="2"/>
        <v>20.654088050314467</v>
      </c>
      <c r="P8" s="6">
        <f t="shared" si="3"/>
        <v>0.84361851332398319</v>
      </c>
      <c r="Q8" s="6">
        <f t="shared" si="4"/>
        <v>0.75806451612903225</v>
      </c>
      <c r="R8" s="6">
        <f t="shared" si="5"/>
        <v>0.83835904628330993</v>
      </c>
      <c r="S8" s="6">
        <f t="shared" si="6"/>
        <v>0.967741935483871</v>
      </c>
    </row>
    <row r="9" spans="1:19" ht="15" customHeight="1" x14ac:dyDescent="0.25">
      <c r="A9" s="7">
        <v>46235</v>
      </c>
      <c r="B9" s="10" t="s">
        <v>32</v>
      </c>
      <c r="C9" s="11" t="s">
        <v>33</v>
      </c>
      <c r="D9" s="12">
        <v>1565.5</v>
      </c>
      <c r="E9" s="14">
        <v>1172</v>
      </c>
      <c r="F9" s="14">
        <v>1707.5</v>
      </c>
      <c r="G9" s="14">
        <v>1433</v>
      </c>
      <c r="H9" s="14">
        <v>682</v>
      </c>
      <c r="I9" s="14">
        <v>1022.75</v>
      </c>
      <c r="J9" s="15">
        <v>1023</v>
      </c>
      <c r="K9" s="14">
        <v>1023</v>
      </c>
      <c r="L9" s="15">
        <v>768</v>
      </c>
      <c r="M9" s="8">
        <f t="shared" si="0"/>
        <v>2.8577473958333335</v>
      </c>
      <c r="N9" s="5">
        <f t="shared" si="1"/>
        <v>3.1979166666666665</v>
      </c>
      <c r="O9" s="5">
        <f t="shared" si="2"/>
        <v>6.0556640625</v>
      </c>
      <c r="P9" s="6">
        <f t="shared" si="3"/>
        <v>0.74864260619610346</v>
      </c>
      <c r="Q9" s="6">
        <f t="shared" si="4"/>
        <v>0.83923865300146416</v>
      </c>
      <c r="R9" s="6">
        <f t="shared" si="5"/>
        <v>1.4996334310850439</v>
      </c>
      <c r="S9" s="6">
        <f t="shared" si="6"/>
        <v>1</v>
      </c>
    </row>
    <row r="10" spans="1:19" ht="15" customHeight="1" x14ac:dyDescent="0.25">
      <c r="A10" s="7">
        <v>46235</v>
      </c>
      <c r="B10" s="10" t="s">
        <v>34</v>
      </c>
      <c r="C10" s="11" t="s">
        <v>35</v>
      </c>
      <c r="D10" s="12">
        <v>1902</v>
      </c>
      <c r="E10" s="14">
        <v>1864</v>
      </c>
      <c r="F10" s="14">
        <v>1645.5</v>
      </c>
      <c r="G10" s="14">
        <v>1486.5</v>
      </c>
      <c r="H10" s="14">
        <v>1705</v>
      </c>
      <c r="I10" s="14">
        <v>1600.5</v>
      </c>
      <c r="J10" s="15">
        <v>682</v>
      </c>
      <c r="K10" s="14">
        <v>757</v>
      </c>
      <c r="L10" s="15">
        <v>858</v>
      </c>
      <c r="M10" s="8">
        <f t="shared" si="0"/>
        <v>4.0378787878787881</v>
      </c>
      <c r="N10" s="5">
        <f t="shared" si="1"/>
        <v>2.6148018648018647</v>
      </c>
      <c r="O10" s="5">
        <f t="shared" si="2"/>
        <v>6.6526806526806528</v>
      </c>
      <c r="P10" s="6">
        <f t="shared" si="3"/>
        <v>0.98002103049421663</v>
      </c>
      <c r="Q10" s="6">
        <f t="shared" si="4"/>
        <v>0.90337283500455789</v>
      </c>
      <c r="R10" s="6">
        <f t="shared" si="5"/>
        <v>0.93870967741935485</v>
      </c>
      <c r="S10" s="6">
        <f t="shared" si="6"/>
        <v>1.1099706744868034</v>
      </c>
    </row>
    <row r="11" spans="1:19" ht="15" customHeight="1" x14ac:dyDescent="0.25">
      <c r="A11" s="7">
        <v>46235</v>
      </c>
      <c r="B11" s="10" t="s">
        <v>36</v>
      </c>
      <c r="C11" s="11" t="s">
        <v>35</v>
      </c>
      <c r="D11" s="12">
        <v>1519</v>
      </c>
      <c r="E11" s="14">
        <v>1420.5</v>
      </c>
      <c r="F11" s="14">
        <v>1645.5</v>
      </c>
      <c r="G11" s="14">
        <v>1548.75</v>
      </c>
      <c r="H11" s="14">
        <v>1023</v>
      </c>
      <c r="I11" s="14">
        <v>1001</v>
      </c>
      <c r="J11" s="15">
        <v>1023</v>
      </c>
      <c r="K11" s="14">
        <v>1067</v>
      </c>
      <c r="L11" s="15">
        <v>669</v>
      </c>
      <c r="M11" s="8">
        <f t="shared" si="0"/>
        <v>3.6195814648729447</v>
      </c>
      <c r="N11" s="5">
        <f t="shared" si="1"/>
        <v>3.9099402092675635</v>
      </c>
      <c r="O11" s="5">
        <f t="shared" si="2"/>
        <v>7.5295216741405087</v>
      </c>
      <c r="P11" s="6">
        <f t="shared" si="3"/>
        <v>0.93515470704410797</v>
      </c>
      <c r="Q11" s="6">
        <f t="shared" si="4"/>
        <v>0.94120328167730172</v>
      </c>
      <c r="R11" s="6">
        <f t="shared" si="5"/>
        <v>0.978494623655914</v>
      </c>
      <c r="S11" s="6">
        <f t="shared" si="6"/>
        <v>1.043010752688172</v>
      </c>
    </row>
    <row r="12" spans="1:19" ht="15" customHeight="1" x14ac:dyDescent="0.25">
      <c r="A12" s="7">
        <v>46235</v>
      </c>
      <c r="B12" s="10" t="s">
        <v>37</v>
      </c>
      <c r="C12" s="11" t="s">
        <v>35</v>
      </c>
      <c r="D12" s="12">
        <v>1503.5</v>
      </c>
      <c r="E12" s="14">
        <v>1256.25</v>
      </c>
      <c r="F12" s="14">
        <v>1176</v>
      </c>
      <c r="G12" s="14">
        <v>1018.25</v>
      </c>
      <c r="H12" s="14">
        <v>1023</v>
      </c>
      <c r="I12" s="14">
        <v>922.5</v>
      </c>
      <c r="J12" s="15">
        <v>682</v>
      </c>
      <c r="K12" s="14">
        <v>589.5</v>
      </c>
      <c r="L12" s="15">
        <v>423</v>
      </c>
      <c r="M12" s="8">
        <f t="shared" si="0"/>
        <v>5.1507092198581557</v>
      </c>
      <c r="N12" s="5">
        <f t="shared" si="1"/>
        <v>3.8008274231678487</v>
      </c>
      <c r="O12" s="5">
        <f t="shared" si="2"/>
        <v>8.9515366430260048</v>
      </c>
      <c r="P12" s="6">
        <f t="shared" si="3"/>
        <v>0.83555038244097102</v>
      </c>
      <c r="Q12" s="6">
        <f t="shared" si="4"/>
        <v>0.86585884353741494</v>
      </c>
      <c r="R12" s="6">
        <f t="shared" si="5"/>
        <v>0.90175953079178883</v>
      </c>
      <c r="S12" s="6">
        <f t="shared" si="6"/>
        <v>0.86436950146627567</v>
      </c>
    </row>
    <row r="13" spans="1:19" ht="15" customHeight="1" x14ac:dyDescent="0.25">
      <c r="A13" s="7">
        <v>46235</v>
      </c>
      <c r="B13" s="10" t="s">
        <v>38</v>
      </c>
      <c r="C13" s="11" t="s">
        <v>33</v>
      </c>
      <c r="D13" s="12">
        <v>1503.5</v>
      </c>
      <c r="E13" s="14">
        <v>1403.5</v>
      </c>
      <c r="F13" s="14">
        <v>1661</v>
      </c>
      <c r="G13" s="14">
        <v>1361.5833333333333</v>
      </c>
      <c r="H13" s="14">
        <v>1023</v>
      </c>
      <c r="I13" s="14">
        <v>1036</v>
      </c>
      <c r="J13" s="15">
        <v>1023</v>
      </c>
      <c r="K13" s="14">
        <v>1067.5</v>
      </c>
      <c r="L13" s="15">
        <v>875</v>
      </c>
      <c r="M13" s="8">
        <f t="shared" si="0"/>
        <v>2.7879999999999998</v>
      </c>
      <c r="N13" s="5">
        <f t="shared" si="1"/>
        <v>2.7760952380952379</v>
      </c>
      <c r="O13" s="5">
        <f t="shared" si="2"/>
        <v>5.5640952380952378</v>
      </c>
      <c r="P13" s="6">
        <f t="shared" si="3"/>
        <v>0.93348852677086802</v>
      </c>
      <c r="Q13" s="6">
        <f t="shared" si="4"/>
        <v>0.81973710616094719</v>
      </c>
      <c r="R13" s="6">
        <f t="shared" si="5"/>
        <v>1.0127077223851417</v>
      </c>
      <c r="S13" s="6">
        <f t="shared" si="6"/>
        <v>1.0434995112414467</v>
      </c>
    </row>
    <row r="14" spans="1:19" ht="15" customHeight="1" x14ac:dyDescent="0.25">
      <c r="A14" s="7">
        <v>46235</v>
      </c>
      <c r="B14" s="10" t="s">
        <v>39</v>
      </c>
      <c r="C14" s="11" t="s">
        <v>40</v>
      </c>
      <c r="D14" s="12">
        <v>1426</v>
      </c>
      <c r="E14" s="14">
        <v>1303.25</v>
      </c>
      <c r="F14" s="14">
        <v>1645.5</v>
      </c>
      <c r="G14" s="14">
        <v>1221.25</v>
      </c>
      <c r="H14" s="14">
        <v>1069.5</v>
      </c>
      <c r="I14" s="14">
        <v>984.5</v>
      </c>
      <c r="J14" s="15">
        <v>1069.5</v>
      </c>
      <c r="K14" s="14">
        <v>1082.5</v>
      </c>
      <c r="L14" s="15">
        <v>779</v>
      </c>
      <c r="M14" s="8">
        <f t="shared" si="0"/>
        <v>2.9367779204107829</v>
      </c>
      <c r="N14" s="5">
        <f t="shared" si="1"/>
        <v>2.9573170731707319</v>
      </c>
      <c r="O14" s="5">
        <f t="shared" si="2"/>
        <v>5.8940949935815148</v>
      </c>
      <c r="P14" s="6">
        <f t="shared" si="3"/>
        <v>0.91392005610098181</v>
      </c>
      <c r="Q14" s="6">
        <f t="shared" si="4"/>
        <v>0.74217563050744451</v>
      </c>
      <c r="R14" s="6">
        <f t="shared" si="5"/>
        <v>0.92052360916316034</v>
      </c>
      <c r="S14" s="6">
        <f t="shared" si="6"/>
        <v>1.0121552127162226</v>
      </c>
    </row>
    <row r="15" spans="1:19" ht="15" customHeight="1" x14ac:dyDescent="0.25">
      <c r="A15" s="7">
        <v>46235</v>
      </c>
      <c r="B15" s="10" t="s">
        <v>41</v>
      </c>
      <c r="C15" s="11" t="s">
        <v>42</v>
      </c>
      <c r="D15" s="12">
        <v>1550</v>
      </c>
      <c r="E15" s="14">
        <v>1242.75</v>
      </c>
      <c r="F15" s="14">
        <v>1707.5</v>
      </c>
      <c r="G15" s="14">
        <v>1343.25</v>
      </c>
      <c r="H15" s="14">
        <v>682</v>
      </c>
      <c r="I15" s="14">
        <v>1069.5</v>
      </c>
      <c r="J15" s="15">
        <v>1023</v>
      </c>
      <c r="K15" s="14">
        <v>1038.5833333333333</v>
      </c>
      <c r="L15" s="15">
        <v>771</v>
      </c>
      <c r="M15" s="8">
        <f t="shared" si="0"/>
        <v>2.9990272373540856</v>
      </c>
      <c r="N15" s="5">
        <f t="shared" si="1"/>
        <v>3.0892779939472543</v>
      </c>
      <c r="O15" s="5">
        <f t="shared" si="2"/>
        <v>6.0883052313013399</v>
      </c>
      <c r="P15" s="6">
        <f t="shared" si="3"/>
        <v>0.80177419354838708</v>
      </c>
      <c r="Q15" s="6">
        <f t="shared" si="4"/>
        <v>0.78667642752562228</v>
      </c>
      <c r="R15" s="6">
        <f t="shared" si="5"/>
        <v>1.5681818181818181</v>
      </c>
      <c r="S15" s="6">
        <f t="shared" si="6"/>
        <v>1.0152329749103941</v>
      </c>
    </row>
    <row r="16" spans="1:19" ht="15" customHeight="1" x14ac:dyDescent="0.25">
      <c r="A16" s="7">
        <v>46235</v>
      </c>
      <c r="B16" s="10" t="s">
        <v>43</v>
      </c>
      <c r="C16" s="11" t="s">
        <v>27</v>
      </c>
      <c r="D16" s="12">
        <v>1782.5</v>
      </c>
      <c r="E16" s="14">
        <v>1361.25</v>
      </c>
      <c r="F16" s="14">
        <v>356.5</v>
      </c>
      <c r="G16" s="14">
        <v>357</v>
      </c>
      <c r="H16" s="14">
        <v>1426</v>
      </c>
      <c r="I16" s="14">
        <v>1334</v>
      </c>
      <c r="J16" s="15">
        <v>356.5</v>
      </c>
      <c r="K16" s="14">
        <v>322</v>
      </c>
      <c r="L16" s="15">
        <v>162</v>
      </c>
      <c r="M16" s="8">
        <f t="shared" si="0"/>
        <v>16.637345679012345</v>
      </c>
      <c r="N16" s="5">
        <f t="shared" si="1"/>
        <v>4.1913580246913584</v>
      </c>
      <c r="O16" s="5">
        <f t="shared" si="2"/>
        <v>20.828703703703702</v>
      </c>
      <c r="P16" s="6">
        <f t="shared" si="3"/>
        <v>0.76367461430575034</v>
      </c>
      <c r="Q16" s="6">
        <f t="shared" si="4"/>
        <v>1.0014025245441796</v>
      </c>
      <c r="R16" s="6">
        <f t="shared" si="5"/>
        <v>0.93548387096774188</v>
      </c>
      <c r="S16" s="6">
        <f t="shared" si="6"/>
        <v>0.90322580645161288</v>
      </c>
    </row>
    <row r="17" spans="1:19" ht="15" customHeight="1" x14ac:dyDescent="0.25">
      <c r="A17" s="7">
        <v>46235</v>
      </c>
      <c r="B17" s="10" t="s">
        <v>44</v>
      </c>
      <c r="C17" s="11" t="s">
        <v>33</v>
      </c>
      <c r="D17" s="12">
        <v>2154.5</v>
      </c>
      <c r="E17" s="14">
        <v>1836.25</v>
      </c>
      <c r="F17" s="14">
        <v>1599</v>
      </c>
      <c r="G17" s="14">
        <v>1341.75</v>
      </c>
      <c r="H17" s="14">
        <v>1782.5</v>
      </c>
      <c r="I17" s="14">
        <v>1782.5</v>
      </c>
      <c r="J17" s="15">
        <v>1426</v>
      </c>
      <c r="K17" s="14">
        <v>1389</v>
      </c>
      <c r="L17" s="15">
        <v>1060</v>
      </c>
      <c r="M17" s="8">
        <f t="shared" si="0"/>
        <v>3.4139150943396226</v>
      </c>
      <c r="N17" s="5">
        <f t="shared" si="1"/>
        <v>2.576179245283019</v>
      </c>
      <c r="O17" s="5">
        <f t="shared" si="2"/>
        <v>5.9900943396226412</v>
      </c>
      <c r="P17" s="6">
        <f t="shared" si="3"/>
        <v>0.85228591320491998</v>
      </c>
      <c r="Q17" s="6">
        <f t="shared" si="4"/>
        <v>0.83911819887429639</v>
      </c>
      <c r="R17" s="6">
        <f t="shared" si="5"/>
        <v>1</v>
      </c>
      <c r="S17" s="6">
        <f t="shared" si="6"/>
        <v>0.97405329593267886</v>
      </c>
    </row>
    <row r="18" spans="1:19" ht="15" customHeight="1" x14ac:dyDescent="0.25">
      <c r="A18" s="7">
        <v>46235</v>
      </c>
      <c r="B18" s="10" t="s">
        <v>45</v>
      </c>
      <c r="C18" s="11" t="s">
        <v>33</v>
      </c>
      <c r="D18" s="12">
        <v>1503.5</v>
      </c>
      <c r="E18" s="14">
        <v>1169.5</v>
      </c>
      <c r="F18" s="14">
        <v>1273.5</v>
      </c>
      <c r="G18" s="14">
        <v>1069.75</v>
      </c>
      <c r="H18" s="14">
        <v>1023</v>
      </c>
      <c r="I18" s="14">
        <v>1023</v>
      </c>
      <c r="J18" s="15">
        <v>1023</v>
      </c>
      <c r="K18" s="14">
        <v>1023.5</v>
      </c>
      <c r="L18" s="15">
        <v>555</v>
      </c>
      <c r="M18" s="8">
        <f t="shared" si="0"/>
        <v>3.9504504504504503</v>
      </c>
      <c r="N18" s="5">
        <f t="shared" si="1"/>
        <v>3.7716216216216214</v>
      </c>
      <c r="O18" s="5">
        <f t="shared" si="2"/>
        <v>7.7220720720720717</v>
      </c>
      <c r="P18" s="6">
        <f t="shared" si="3"/>
        <v>0.77785167941469902</v>
      </c>
      <c r="Q18" s="6">
        <f t="shared" si="4"/>
        <v>0.84000785237534359</v>
      </c>
      <c r="R18" s="6">
        <f t="shared" si="5"/>
        <v>1</v>
      </c>
      <c r="S18" s="6">
        <f t="shared" si="6"/>
        <v>1.0004887585532747</v>
      </c>
    </row>
    <row r="19" spans="1:19" ht="15" customHeight="1" x14ac:dyDescent="0.25">
      <c r="A19" s="7">
        <v>46235</v>
      </c>
      <c r="B19" s="10" t="s">
        <v>46</v>
      </c>
      <c r="C19" s="11" t="s">
        <v>31</v>
      </c>
      <c r="D19" s="12">
        <v>1426</v>
      </c>
      <c r="E19" s="14">
        <v>1214.5</v>
      </c>
      <c r="F19" s="14">
        <v>713</v>
      </c>
      <c r="G19" s="14">
        <v>573</v>
      </c>
      <c r="H19" s="14">
        <v>1426</v>
      </c>
      <c r="I19" s="14">
        <v>1132</v>
      </c>
      <c r="J19" s="15">
        <v>356.5</v>
      </c>
      <c r="K19" s="14">
        <v>345</v>
      </c>
      <c r="L19" s="15">
        <v>104</v>
      </c>
      <c r="M19" s="8">
        <f t="shared" si="0"/>
        <v>22.5625</v>
      </c>
      <c r="N19" s="5">
        <f t="shared" si="1"/>
        <v>8.8269230769230766</v>
      </c>
      <c r="O19" s="5">
        <f t="shared" si="2"/>
        <v>31.389423076923077</v>
      </c>
      <c r="P19" s="6">
        <f t="shared" si="3"/>
        <v>0.85168302945301544</v>
      </c>
      <c r="Q19" s="6">
        <f t="shared" si="4"/>
        <v>0.80364656381486677</v>
      </c>
      <c r="R19" s="6">
        <f t="shared" si="5"/>
        <v>0.79382889200561013</v>
      </c>
      <c r="S19" s="6">
        <f t="shared" si="6"/>
        <v>0.967741935483871</v>
      </c>
    </row>
    <row r="20" spans="1:19" ht="15" customHeight="1" x14ac:dyDescent="0.25">
      <c r="A20" s="7">
        <v>46235</v>
      </c>
      <c r="B20" s="10" t="s">
        <v>47</v>
      </c>
      <c r="C20" s="11" t="s">
        <v>27</v>
      </c>
      <c r="D20" s="12">
        <v>2867.5</v>
      </c>
      <c r="E20" s="14">
        <v>2169.25</v>
      </c>
      <c r="F20" s="14">
        <v>356.5</v>
      </c>
      <c r="G20" s="14">
        <v>0</v>
      </c>
      <c r="H20" s="14">
        <v>2852</v>
      </c>
      <c r="I20" s="14">
        <v>2346</v>
      </c>
      <c r="J20" s="15">
        <v>0</v>
      </c>
      <c r="K20" s="14">
        <v>0</v>
      </c>
      <c r="L20" s="15">
        <v>183</v>
      </c>
      <c r="M20" s="8">
        <f t="shared" si="0"/>
        <v>24.673497267759561</v>
      </c>
      <c r="N20" s="5">
        <f t="shared" si="1"/>
        <v>0</v>
      </c>
      <c r="O20" s="5">
        <f t="shared" si="2"/>
        <v>24.673497267759561</v>
      </c>
      <c r="P20" s="6">
        <f t="shared" si="3"/>
        <v>0.75649520488230171</v>
      </c>
      <c r="Q20" s="6">
        <f t="shared" si="4"/>
        <v>0</v>
      </c>
      <c r="R20" s="6">
        <f t="shared" si="5"/>
        <v>0.82258064516129037</v>
      </c>
      <c r="S20" s="6" t="e">
        <f t="shared" si="6"/>
        <v>#DIV/0!</v>
      </c>
    </row>
    <row r="21" spans="1:19" ht="15" customHeight="1" x14ac:dyDescent="0.25">
      <c r="A21" s="7">
        <v>46235</v>
      </c>
      <c r="B21" s="10" t="s">
        <v>48</v>
      </c>
      <c r="C21" s="11" t="s">
        <v>49</v>
      </c>
      <c r="D21" s="12">
        <v>2232</v>
      </c>
      <c r="E21" s="14">
        <v>1779.5</v>
      </c>
      <c r="F21" s="14">
        <v>1519</v>
      </c>
      <c r="G21" s="14">
        <v>895</v>
      </c>
      <c r="H21" s="14">
        <v>1705</v>
      </c>
      <c r="I21" s="14">
        <v>1342</v>
      </c>
      <c r="J21" s="15">
        <v>682</v>
      </c>
      <c r="K21" s="14">
        <v>649</v>
      </c>
      <c r="L21" s="15">
        <v>458</v>
      </c>
      <c r="M21" s="8">
        <f t="shared" si="0"/>
        <v>6.8155021834061138</v>
      </c>
      <c r="N21" s="5">
        <f t="shared" si="1"/>
        <v>3.3711790393013099</v>
      </c>
      <c r="O21" s="5">
        <f t="shared" si="2"/>
        <v>10.186681222707424</v>
      </c>
      <c r="P21" s="6">
        <f t="shared" si="3"/>
        <v>0.79726702508960579</v>
      </c>
      <c r="Q21" s="6">
        <f t="shared" si="4"/>
        <v>0.5892034233048058</v>
      </c>
      <c r="R21" s="6">
        <f t="shared" si="5"/>
        <v>0.7870967741935484</v>
      </c>
      <c r="S21" s="6">
        <f t="shared" si="6"/>
        <v>0.95161290322580649</v>
      </c>
    </row>
    <row r="22" spans="1:19" ht="15" customHeight="1" x14ac:dyDescent="0.25">
      <c r="A22" s="7">
        <v>46235</v>
      </c>
      <c r="B22" s="10" t="s">
        <v>50</v>
      </c>
      <c r="C22" s="11" t="s">
        <v>42</v>
      </c>
      <c r="D22" s="12">
        <v>1534.5</v>
      </c>
      <c r="E22" s="14">
        <v>1419.8333333333333</v>
      </c>
      <c r="F22" s="14">
        <v>1707.5</v>
      </c>
      <c r="G22" s="14">
        <v>1119</v>
      </c>
      <c r="H22" s="14">
        <v>1023</v>
      </c>
      <c r="I22" s="14">
        <v>1034</v>
      </c>
      <c r="J22" s="15">
        <v>1023</v>
      </c>
      <c r="K22" s="14">
        <v>935.75</v>
      </c>
      <c r="L22" s="15">
        <v>691</v>
      </c>
      <c r="M22" s="8">
        <f t="shared" si="0"/>
        <v>3.5511336227689334</v>
      </c>
      <c r="N22" s="5">
        <f t="shared" si="1"/>
        <v>2.973589001447178</v>
      </c>
      <c r="O22" s="5">
        <f t="shared" si="2"/>
        <v>6.5247226242161114</v>
      </c>
      <c r="P22" s="6">
        <f t="shared" si="3"/>
        <v>0.92527424785489298</v>
      </c>
      <c r="Q22" s="6">
        <f t="shared" si="4"/>
        <v>0.65534407027818453</v>
      </c>
      <c r="R22" s="6">
        <f t="shared" si="5"/>
        <v>1.010752688172043</v>
      </c>
      <c r="S22" s="6">
        <f t="shared" si="6"/>
        <v>0.9147116324535679</v>
      </c>
    </row>
    <row r="23" spans="1:19" ht="15" customHeight="1" x14ac:dyDescent="0.25">
      <c r="A23" s="7">
        <v>46235</v>
      </c>
      <c r="B23" s="10" t="s">
        <v>51</v>
      </c>
      <c r="C23" s="11" t="s">
        <v>40</v>
      </c>
      <c r="D23" s="12">
        <v>1922</v>
      </c>
      <c r="E23" s="14">
        <v>1516.1333333333334</v>
      </c>
      <c r="F23" s="14">
        <v>1707.5</v>
      </c>
      <c r="G23" s="14">
        <v>1461.8333333333333</v>
      </c>
      <c r="H23" s="14">
        <v>1705</v>
      </c>
      <c r="I23" s="14">
        <v>1606</v>
      </c>
      <c r="J23" s="15">
        <v>682</v>
      </c>
      <c r="K23" s="14">
        <v>668</v>
      </c>
      <c r="L23" s="15">
        <v>663</v>
      </c>
      <c r="M23" s="8">
        <f t="shared" si="0"/>
        <v>4.709100050276521</v>
      </c>
      <c r="N23" s="5">
        <f t="shared" si="1"/>
        <v>3.2124183006535945</v>
      </c>
      <c r="O23" s="5">
        <f t="shared" si="2"/>
        <v>7.9215183509301168</v>
      </c>
      <c r="P23" s="6">
        <f t="shared" si="3"/>
        <v>0.78883107873742631</v>
      </c>
      <c r="Q23" s="6">
        <f t="shared" si="4"/>
        <v>0.85612493899463149</v>
      </c>
      <c r="R23" s="6">
        <f t="shared" si="5"/>
        <v>0.9419354838709677</v>
      </c>
      <c r="S23" s="6">
        <f t="shared" si="6"/>
        <v>0.97947214076246336</v>
      </c>
    </row>
    <row r="24" spans="1:19" ht="15" customHeight="1" x14ac:dyDescent="0.25">
      <c r="A24" s="7">
        <v>46235</v>
      </c>
      <c r="B24" s="10" t="s">
        <v>52</v>
      </c>
      <c r="C24" s="11" t="s">
        <v>53</v>
      </c>
      <c r="D24" s="12">
        <v>1922</v>
      </c>
      <c r="E24" s="14">
        <v>1579.5</v>
      </c>
      <c r="F24" s="14">
        <v>1707.5</v>
      </c>
      <c r="G24" s="14">
        <v>1037.5</v>
      </c>
      <c r="H24" s="14">
        <v>1023</v>
      </c>
      <c r="I24" s="14">
        <v>1045</v>
      </c>
      <c r="J24" s="15">
        <v>1023</v>
      </c>
      <c r="K24" s="14">
        <v>1023</v>
      </c>
      <c r="L24" s="15">
        <v>866</v>
      </c>
      <c r="M24" s="8">
        <f t="shared" si="0"/>
        <v>3.0306004618937643</v>
      </c>
      <c r="N24" s="5">
        <f t="shared" si="1"/>
        <v>2.3793302540415704</v>
      </c>
      <c r="O24" s="5">
        <f t="shared" si="2"/>
        <v>5.4099307159353351</v>
      </c>
      <c r="P24" s="6">
        <f t="shared" si="3"/>
        <v>0.82180020811654531</v>
      </c>
      <c r="Q24" s="6">
        <f t="shared" si="4"/>
        <v>0.6076134699853587</v>
      </c>
      <c r="R24" s="6">
        <f t="shared" si="5"/>
        <v>1.021505376344086</v>
      </c>
      <c r="S24" s="6">
        <f t="shared" si="6"/>
        <v>1</v>
      </c>
    </row>
    <row r="25" spans="1:19" ht="15" customHeight="1" x14ac:dyDescent="0.25">
      <c r="A25" s="7">
        <v>46235</v>
      </c>
      <c r="B25" s="10" t="s">
        <v>69</v>
      </c>
      <c r="C25" s="11" t="s">
        <v>35</v>
      </c>
      <c r="D25" s="12">
        <v>1922</v>
      </c>
      <c r="E25" s="14">
        <v>1704.5</v>
      </c>
      <c r="F25" s="14">
        <v>1707.5</v>
      </c>
      <c r="G25" s="14">
        <v>1263</v>
      </c>
      <c r="H25" s="14">
        <v>1705</v>
      </c>
      <c r="I25" s="14">
        <v>1575</v>
      </c>
      <c r="J25" s="15">
        <v>1023</v>
      </c>
      <c r="K25" s="14">
        <v>989</v>
      </c>
      <c r="L25" s="15">
        <v>736</v>
      </c>
      <c r="M25" s="8">
        <f t="shared" si="0"/>
        <v>4.4558423913043477</v>
      </c>
      <c r="N25" s="5">
        <f t="shared" si="1"/>
        <v>3.0597826086956523</v>
      </c>
      <c r="O25" s="5">
        <f t="shared" si="2"/>
        <v>7.515625</v>
      </c>
      <c r="P25" s="6">
        <f t="shared" si="3"/>
        <v>0.88683662851196665</v>
      </c>
      <c r="Q25" s="6">
        <f t="shared" si="4"/>
        <v>0.73967789165446562</v>
      </c>
      <c r="R25" s="6">
        <f t="shared" si="5"/>
        <v>0.92375366568914952</v>
      </c>
      <c r="S25" s="6">
        <f t="shared" si="6"/>
        <v>0.96676441837732163</v>
      </c>
    </row>
    <row r="26" spans="1:19" ht="15" customHeight="1" x14ac:dyDescent="0.25">
      <c r="A26" s="7">
        <v>46235</v>
      </c>
      <c r="B26" s="10" t="s">
        <v>54</v>
      </c>
      <c r="C26" s="11" t="s">
        <v>33</v>
      </c>
      <c r="D26" s="12">
        <v>961</v>
      </c>
      <c r="E26" s="14">
        <v>938.7</v>
      </c>
      <c r="F26" s="14">
        <v>744</v>
      </c>
      <c r="G26" s="14">
        <v>660.5</v>
      </c>
      <c r="H26" s="14">
        <v>682</v>
      </c>
      <c r="I26" s="14">
        <v>682</v>
      </c>
      <c r="J26" s="15">
        <v>682</v>
      </c>
      <c r="K26" s="14">
        <v>678.25</v>
      </c>
      <c r="L26" s="15">
        <v>431</v>
      </c>
      <c r="M26" s="8">
        <f t="shared" si="0"/>
        <v>3.7603248259860789</v>
      </c>
      <c r="N26" s="5">
        <f t="shared" si="1"/>
        <v>3.1061484918793503</v>
      </c>
      <c r="O26" s="5">
        <f t="shared" si="2"/>
        <v>6.8664733178654291</v>
      </c>
      <c r="P26" s="6">
        <f t="shared" si="3"/>
        <v>0.97679500520291362</v>
      </c>
      <c r="Q26" s="6">
        <f t="shared" si="4"/>
        <v>0.88776881720430112</v>
      </c>
      <c r="R26" s="6">
        <f t="shared" si="5"/>
        <v>1</v>
      </c>
      <c r="S26" s="6">
        <f t="shared" si="6"/>
        <v>0.99450146627565983</v>
      </c>
    </row>
    <row r="27" spans="1:19" ht="15" customHeight="1" x14ac:dyDescent="0.25">
      <c r="A27" s="7">
        <v>46235</v>
      </c>
      <c r="B27" s="10" t="s">
        <v>55</v>
      </c>
      <c r="C27" s="11" t="s">
        <v>33</v>
      </c>
      <c r="D27" s="12">
        <v>1100.19</v>
      </c>
      <c r="E27" s="14">
        <v>1025.9000000000001</v>
      </c>
      <c r="F27" s="14">
        <v>356.5</v>
      </c>
      <c r="G27" s="14">
        <v>265.16666666666669</v>
      </c>
      <c r="H27" s="14">
        <v>1100.19</v>
      </c>
      <c r="I27" s="14">
        <v>949.5</v>
      </c>
      <c r="J27" s="15">
        <v>589</v>
      </c>
      <c r="K27" s="14">
        <v>443.5</v>
      </c>
      <c r="L27" s="15">
        <v>402</v>
      </c>
      <c r="M27" s="8">
        <f t="shared" si="0"/>
        <v>4.9139303482587069</v>
      </c>
      <c r="N27" s="5">
        <f t="shared" si="1"/>
        <v>1.7628524046434495</v>
      </c>
      <c r="O27" s="5">
        <f t="shared" si="2"/>
        <v>6.6767827529021559</v>
      </c>
      <c r="P27" s="6">
        <f t="shared" si="3"/>
        <v>0.93247529972095733</v>
      </c>
      <c r="Q27" s="6">
        <f t="shared" si="4"/>
        <v>0.74380551659654048</v>
      </c>
      <c r="R27" s="6">
        <f t="shared" si="5"/>
        <v>0.8630327488888283</v>
      </c>
      <c r="S27" s="6">
        <f t="shared" si="6"/>
        <v>0.75297113752122236</v>
      </c>
    </row>
    <row r="28" spans="1:19" ht="15" customHeight="1" x14ac:dyDescent="0.25">
      <c r="A28" s="7">
        <v>46235</v>
      </c>
      <c r="B28" s="10" t="s">
        <v>56</v>
      </c>
      <c r="C28" s="11" t="s">
        <v>57</v>
      </c>
      <c r="D28" s="12">
        <v>2294</v>
      </c>
      <c r="E28" s="14">
        <v>2028</v>
      </c>
      <c r="F28" s="14">
        <v>1335.5</v>
      </c>
      <c r="G28" s="14">
        <v>1008.5</v>
      </c>
      <c r="H28" s="14">
        <v>1705</v>
      </c>
      <c r="I28" s="14">
        <v>1606</v>
      </c>
      <c r="J28" s="15">
        <v>682</v>
      </c>
      <c r="K28" s="14">
        <v>640.91666666666663</v>
      </c>
      <c r="L28" s="15">
        <v>655</v>
      </c>
      <c r="M28" s="8">
        <f t="shared" si="0"/>
        <v>5.5480916030534351</v>
      </c>
      <c r="N28" s="5">
        <f t="shared" si="1"/>
        <v>2.5181933842239181</v>
      </c>
      <c r="O28" s="5">
        <f t="shared" si="2"/>
        <v>8.0662849872773545</v>
      </c>
      <c r="P28" s="6">
        <f t="shared" si="3"/>
        <v>0.88404533565823884</v>
      </c>
      <c r="Q28" s="6">
        <f t="shared" si="4"/>
        <v>0.75514788468738303</v>
      </c>
      <c r="R28" s="6">
        <f t="shared" si="5"/>
        <v>0.9419354838709677</v>
      </c>
      <c r="S28" s="6">
        <f t="shared" si="6"/>
        <v>0.93976050830889535</v>
      </c>
    </row>
    <row r="29" spans="1:19" ht="15" customHeight="1" x14ac:dyDescent="0.25">
      <c r="A29" s="7">
        <v>46235</v>
      </c>
      <c r="B29" s="10" t="s">
        <v>58</v>
      </c>
      <c r="C29" s="11" t="s">
        <v>57</v>
      </c>
      <c r="D29" s="12">
        <v>1550</v>
      </c>
      <c r="E29" s="14">
        <v>1500.5</v>
      </c>
      <c r="F29" s="14">
        <v>1769.5</v>
      </c>
      <c r="G29" s="14">
        <v>1457.8</v>
      </c>
      <c r="H29" s="14">
        <v>1023</v>
      </c>
      <c r="I29" s="14">
        <v>1023</v>
      </c>
      <c r="J29" s="15">
        <v>1023</v>
      </c>
      <c r="K29" s="14">
        <v>980.25</v>
      </c>
      <c r="L29" s="15">
        <v>719</v>
      </c>
      <c r="M29" s="8">
        <f t="shared" si="0"/>
        <v>3.5097357440890127</v>
      </c>
      <c r="N29" s="5">
        <f t="shared" si="1"/>
        <v>3.3908901251738528</v>
      </c>
      <c r="O29" s="5">
        <f t="shared" si="2"/>
        <v>6.900625869262865</v>
      </c>
      <c r="P29" s="6">
        <f t="shared" si="3"/>
        <v>0.96806451612903222</v>
      </c>
      <c r="Q29" s="6">
        <f t="shared" si="4"/>
        <v>0.82384854478666292</v>
      </c>
      <c r="R29" s="6">
        <f t="shared" si="5"/>
        <v>1</v>
      </c>
      <c r="S29" s="6">
        <f t="shared" si="6"/>
        <v>0.9582111436950147</v>
      </c>
    </row>
    <row r="30" spans="1:19" ht="15" customHeight="1" x14ac:dyDescent="0.25">
      <c r="A30" s="7">
        <v>46235</v>
      </c>
      <c r="B30" s="10" t="s">
        <v>59</v>
      </c>
      <c r="C30" s="11" t="s">
        <v>33</v>
      </c>
      <c r="D30" s="12">
        <v>1550</v>
      </c>
      <c r="E30" s="14">
        <v>1566</v>
      </c>
      <c r="F30" s="14">
        <v>1707.5</v>
      </c>
      <c r="G30" s="14">
        <v>1234</v>
      </c>
      <c r="H30" s="14">
        <v>1023</v>
      </c>
      <c r="I30" s="14">
        <v>1027.5</v>
      </c>
      <c r="J30" s="15">
        <v>1023</v>
      </c>
      <c r="K30" s="14">
        <v>1011</v>
      </c>
      <c r="L30" s="15">
        <v>654</v>
      </c>
      <c r="M30" s="8">
        <f t="shared" si="0"/>
        <v>3.9655963302752295</v>
      </c>
      <c r="N30" s="5">
        <f t="shared" si="1"/>
        <v>3.4327217125382261</v>
      </c>
      <c r="O30" s="5">
        <f t="shared" si="2"/>
        <v>7.3983180428134556</v>
      </c>
      <c r="P30" s="6">
        <f t="shared" si="3"/>
        <v>1.0103225806451612</v>
      </c>
      <c r="Q30" s="6">
        <f t="shared" si="4"/>
        <v>0.72269399707174231</v>
      </c>
      <c r="R30" s="6">
        <f t="shared" si="5"/>
        <v>1.0043988269794721</v>
      </c>
      <c r="S30" s="6">
        <f t="shared" si="6"/>
        <v>0.98826979472140764</v>
      </c>
    </row>
    <row r="31" spans="1:19" ht="15" customHeight="1" x14ac:dyDescent="0.25">
      <c r="A31" s="7">
        <v>46235</v>
      </c>
      <c r="B31" s="10" t="s">
        <v>60</v>
      </c>
      <c r="C31" s="11" t="s">
        <v>31</v>
      </c>
      <c r="D31" s="12">
        <v>1380</v>
      </c>
      <c r="E31" s="14">
        <v>1216.4000000000001</v>
      </c>
      <c r="F31" s="14">
        <v>713</v>
      </c>
      <c r="G31" s="14">
        <v>498.98333333333335</v>
      </c>
      <c r="H31" s="14">
        <v>1104</v>
      </c>
      <c r="I31" s="14">
        <v>1099.6666666666667</v>
      </c>
      <c r="J31" s="15">
        <v>713</v>
      </c>
      <c r="K31" s="14">
        <v>573.33333333333337</v>
      </c>
      <c r="L31" s="15">
        <v>211</v>
      </c>
      <c r="M31" s="8">
        <f t="shared" si="0"/>
        <v>10.976619273301738</v>
      </c>
      <c r="N31" s="5">
        <f t="shared" si="1"/>
        <v>5.0820695102685622</v>
      </c>
      <c r="O31" s="5">
        <f t="shared" si="2"/>
        <v>16.0586887835703</v>
      </c>
      <c r="P31" s="6">
        <f t="shared" si="3"/>
        <v>0.88144927536231887</v>
      </c>
      <c r="Q31" s="6">
        <f t="shared" si="4"/>
        <v>0.6998363721365124</v>
      </c>
      <c r="R31" s="6">
        <f t="shared" si="5"/>
        <v>0.99607487922705318</v>
      </c>
      <c r="S31" s="6">
        <f t="shared" si="6"/>
        <v>0.80411407199625995</v>
      </c>
    </row>
    <row r="32" spans="1:19" ht="15" customHeight="1" x14ac:dyDescent="0.25">
      <c r="A32" s="7">
        <v>46235</v>
      </c>
      <c r="B32" s="10" t="s">
        <v>61</v>
      </c>
      <c r="C32" s="11" t="s">
        <v>22</v>
      </c>
      <c r="D32" s="12">
        <v>1466.92</v>
      </c>
      <c r="E32" s="14">
        <v>1307.0166666666667</v>
      </c>
      <c r="F32" s="14">
        <v>356.5</v>
      </c>
      <c r="G32" s="14">
        <v>290.5</v>
      </c>
      <c r="H32" s="14">
        <v>1466.92</v>
      </c>
      <c r="I32" s="14">
        <v>1152</v>
      </c>
      <c r="J32" s="15">
        <v>356.5</v>
      </c>
      <c r="K32" s="14">
        <v>194</v>
      </c>
      <c r="L32" s="15">
        <v>226</v>
      </c>
      <c r="M32" s="8">
        <f t="shared" si="0"/>
        <v>10.88060471976401</v>
      </c>
      <c r="N32" s="5">
        <f t="shared" si="1"/>
        <v>2.1438053097345131</v>
      </c>
      <c r="O32" s="5">
        <f t="shared" si="2"/>
        <v>13.024410029498524</v>
      </c>
      <c r="P32" s="6">
        <f t="shared" si="3"/>
        <v>0.89099382833874141</v>
      </c>
      <c r="Q32" s="6">
        <f t="shared" si="4"/>
        <v>0.81486676016830295</v>
      </c>
      <c r="R32" s="6">
        <f t="shared" si="5"/>
        <v>0.78531889946282007</v>
      </c>
      <c r="S32" s="6">
        <f t="shared" si="6"/>
        <v>0.54417952314165496</v>
      </c>
    </row>
    <row r="33" spans="1:19" ht="15" customHeight="1" x14ac:dyDescent="0.25">
      <c r="A33" s="7">
        <v>46235</v>
      </c>
      <c r="B33" s="10" t="s">
        <v>62</v>
      </c>
      <c r="C33" s="11" t="s">
        <v>68</v>
      </c>
      <c r="D33" s="12">
        <v>1116</v>
      </c>
      <c r="E33" s="14">
        <v>960.5</v>
      </c>
      <c r="F33" s="14">
        <v>1273.5</v>
      </c>
      <c r="G33" s="14">
        <v>1116.5</v>
      </c>
      <c r="H33" s="14">
        <v>744</v>
      </c>
      <c r="I33" s="14">
        <v>750</v>
      </c>
      <c r="J33" s="15">
        <v>713</v>
      </c>
      <c r="K33" s="14">
        <v>654.5</v>
      </c>
      <c r="L33" s="15">
        <v>420</v>
      </c>
      <c r="M33" s="8">
        <f t="shared" si="0"/>
        <v>4.0726190476190478</v>
      </c>
      <c r="N33" s="5">
        <f t="shared" si="1"/>
        <v>4.2166666666666668</v>
      </c>
      <c r="O33" s="5">
        <f t="shared" si="2"/>
        <v>8.2892857142857146</v>
      </c>
      <c r="P33" s="6">
        <f t="shared" si="3"/>
        <v>0.86066308243727596</v>
      </c>
      <c r="Q33" s="6">
        <f t="shared" si="4"/>
        <v>0.87671770710639974</v>
      </c>
      <c r="R33" s="6">
        <f t="shared" si="5"/>
        <v>1.0080645161290323</v>
      </c>
      <c r="S33" s="6">
        <f t="shared" si="6"/>
        <v>0.91795231416549794</v>
      </c>
    </row>
    <row r="34" spans="1:19" ht="15" customHeight="1" x14ac:dyDescent="0.25">
      <c r="A34" s="7">
        <v>46235</v>
      </c>
      <c r="B34" s="10" t="s">
        <v>63</v>
      </c>
      <c r="C34" s="11" t="s">
        <v>24</v>
      </c>
      <c r="D34" s="12">
        <v>1662</v>
      </c>
      <c r="E34" s="14">
        <v>1107.5</v>
      </c>
      <c r="F34" s="14">
        <v>666</v>
      </c>
      <c r="G34" s="14">
        <v>361.5</v>
      </c>
      <c r="H34" s="14">
        <v>682</v>
      </c>
      <c r="I34" s="14">
        <v>583</v>
      </c>
      <c r="J34" s="15">
        <v>341</v>
      </c>
      <c r="K34" s="14">
        <v>220</v>
      </c>
      <c r="L34" s="15">
        <v>70</v>
      </c>
      <c r="M34" s="8">
        <f t="shared" si="0"/>
        <v>24.15</v>
      </c>
      <c r="N34" s="5">
        <f t="shared" si="1"/>
        <v>8.3071428571428569</v>
      </c>
      <c r="O34" s="5">
        <f t="shared" si="2"/>
        <v>32.457142857142856</v>
      </c>
      <c r="P34" s="6">
        <f t="shared" si="3"/>
        <v>0.66636582430806257</v>
      </c>
      <c r="Q34" s="6">
        <f t="shared" si="4"/>
        <v>0.5427927927927928</v>
      </c>
      <c r="R34" s="6">
        <f t="shared" si="5"/>
        <v>0.85483870967741937</v>
      </c>
      <c r="S34" s="6">
        <f t="shared" si="6"/>
        <v>0.64516129032258063</v>
      </c>
    </row>
    <row r="35" spans="1:19" ht="15" customHeight="1" x14ac:dyDescent="0.25">
      <c r="A35" s="7">
        <v>46235</v>
      </c>
      <c r="B35" s="10" t="s">
        <v>64</v>
      </c>
      <c r="C35" s="11" t="s">
        <v>35</v>
      </c>
      <c r="D35" s="12">
        <v>1023</v>
      </c>
      <c r="E35" s="14">
        <v>965.5</v>
      </c>
      <c r="F35" s="14">
        <v>961</v>
      </c>
      <c r="G35" s="14">
        <v>1057.4166666666667</v>
      </c>
      <c r="H35" s="14">
        <v>682</v>
      </c>
      <c r="I35" s="14">
        <v>682</v>
      </c>
      <c r="J35" s="15">
        <v>341</v>
      </c>
      <c r="K35" s="14">
        <v>506</v>
      </c>
      <c r="L35" s="15">
        <v>371</v>
      </c>
      <c r="M35" s="8">
        <f t="shared" si="0"/>
        <v>4.440700808625337</v>
      </c>
      <c r="N35" s="5">
        <f t="shared" si="1"/>
        <v>4.2140610961365681</v>
      </c>
      <c r="O35" s="5">
        <f t="shared" si="2"/>
        <v>8.6547619047619051</v>
      </c>
      <c r="P35" s="6">
        <f t="shared" si="3"/>
        <v>0.94379276637341158</v>
      </c>
      <c r="Q35" s="6">
        <f t="shared" si="4"/>
        <v>1.1003295178633368</v>
      </c>
      <c r="R35" s="6">
        <f t="shared" si="5"/>
        <v>1</v>
      </c>
      <c r="S35" s="6">
        <f t="shared" si="6"/>
        <v>1.4838709677419355</v>
      </c>
    </row>
    <row r="36" spans="1:19" ht="15" customHeight="1" x14ac:dyDescent="0.25">
      <c r="A36" s="7">
        <v>46235</v>
      </c>
      <c r="B36" s="10" t="s">
        <v>65</v>
      </c>
      <c r="C36" s="11" t="s">
        <v>33</v>
      </c>
      <c r="D36" s="12">
        <v>2294</v>
      </c>
      <c r="E36" s="14">
        <v>2142</v>
      </c>
      <c r="F36" s="14">
        <v>1891</v>
      </c>
      <c r="G36" s="14">
        <v>1292.5</v>
      </c>
      <c r="H36" s="14">
        <v>2046</v>
      </c>
      <c r="I36" s="14">
        <v>1945.5</v>
      </c>
      <c r="J36" s="15">
        <v>1364</v>
      </c>
      <c r="K36" s="14">
        <v>1364</v>
      </c>
      <c r="L36" s="15">
        <v>761</v>
      </c>
      <c r="M36" s="8">
        <f t="shared" si="0"/>
        <v>5.3712220762155063</v>
      </c>
      <c r="N36" s="5">
        <f t="shared" si="1"/>
        <v>3.4908015768725362</v>
      </c>
      <c r="O36" s="5">
        <f t="shared" si="2"/>
        <v>8.8620236530880412</v>
      </c>
      <c r="P36" s="6">
        <f t="shared" si="3"/>
        <v>0.93374019180470791</v>
      </c>
      <c r="Q36" s="6">
        <f t="shared" si="4"/>
        <v>0.68350079323109469</v>
      </c>
      <c r="R36" s="6">
        <f t="shared" si="5"/>
        <v>0.95087976539589447</v>
      </c>
      <c r="S36" s="6">
        <f t="shared" si="6"/>
        <v>1</v>
      </c>
    </row>
    <row r="37" spans="1:19" ht="15" customHeight="1" x14ac:dyDescent="0.25">
      <c r="A37" s="7">
        <v>46235</v>
      </c>
      <c r="B37" s="10" t="s">
        <v>66</v>
      </c>
      <c r="C37" s="11" t="s">
        <v>33</v>
      </c>
      <c r="D37" s="12">
        <v>1940</v>
      </c>
      <c r="E37" s="14">
        <v>1864.25</v>
      </c>
      <c r="F37" s="14">
        <v>1767</v>
      </c>
      <c r="G37" s="14">
        <v>1464.25</v>
      </c>
      <c r="H37" s="14">
        <v>2139</v>
      </c>
      <c r="I37" s="14">
        <v>1947.8333333333333</v>
      </c>
      <c r="J37" s="15">
        <v>1426</v>
      </c>
      <c r="K37" s="14">
        <v>1404.5</v>
      </c>
      <c r="L37" s="15">
        <v>670</v>
      </c>
      <c r="M37" s="8">
        <f t="shared" si="0"/>
        <v>5.6896766169154223</v>
      </c>
      <c r="N37" s="5">
        <f t="shared" si="1"/>
        <v>4.2817164179104479</v>
      </c>
      <c r="O37" s="5">
        <f t="shared" si="2"/>
        <v>9.971393034825871</v>
      </c>
      <c r="P37" s="6">
        <f t="shared" si="3"/>
        <v>0.96095360824742271</v>
      </c>
      <c r="Q37" s="6">
        <f t="shared" si="4"/>
        <v>0.82866440294284094</v>
      </c>
      <c r="R37" s="6">
        <f t="shared" si="5"/>
        <v>0.91062801932367143</v>
      </c>
      <c r="S37" s="6">
        <f t="shared" si="6"/>
        <v>0.98492286115007011</v>
      </c>
    </row>
    <row r="38" spans="1:19" ht="15" customHeight="1" x14ac:dyDescent="0.25">
      <c r="A38" s="7">
        <v>46235</v>
      </c>
      <c r="B38" s="10" t="s">
        <v>67</v>
      </c>
      <c r="C38" s="11" t="s">
        <v>57</v>
      </c>
      <c r="D38" s="12">
        <v>1612</v>
      </c>
      <c r="E38" s="14">
        <v>1421.5833333333333</v>
      </c>
      <c r="F38" s="14">
        <v>1769.5</v>
      </c>
      <c r="G38" s="14">
        <v>1302.9166666666667</v>
      </c>
      <c r="H38" s="14">
        <v>1023</v>
      </c>
      <c r="I38" s="14">
        <v>1023</v>
      </c>
      <c r="J38" s="15">
        <v>1023</v>
      </c>
      <c r="K38" s="14">
        <v>1076.5</v>
      </c>
      <c r="L38" s="15">
        <v>635</v>
      </c>
      <c r="M38" s="8">
        <f t="shared" si="0"/>
        <v>3.8497375328083985</v>
      </c>
      <c r="N38" s="5">
        <f t="shared" si="1"/>
        <v>3.7471128608923889</v>
      </c>
      <c r="O38" s="5">
        <f t="shared" si="2"/>
        <v>7.5968503937007874</v>
      </c>
      <c r="P38" s="6">
        <f t="shared" si="3"/>
        <v>0.88187551695616206</v>
      </c>
      <c r="Q38" s="6">
        <f t="shared" si="4"/>
        <v>0.73631911085994162</v>
      </c>
      <c r="R38" s="6">
        <f t="shared" si="5"/>
        <v>1</v>
      </c>
      <c r="S38" s="6">
        <f t="shared" si="6"/>
        <v>1.052297165200391</v>
      </c>
    </row>
  </sheetData>
  <dataValidations count="2">
    <dataValidation type="list" allowBlank="1" showInputMessage="1" showErrorMessage="1" sqref="C2:C38" xr:uid="{D56648B3-4554-4E63-BA55-F21A5E0F3432}">
      <formula1>Specialties</formula1>
    </dataValidation>
    <dataValidation type="decimal" operator="greaterThanOrEqual" allowBlank="1" showInputMessage="1" showErrorMessage="1" sqref="D2:L38" xr:uid="{86A7C3A3-4B5C-4186-9164-5BA3E762D1BB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Northern Lincolnshire and Goole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GRAHAM, Teresa (NHS HUMBER HEALTH PARTNERSHIP - RJL)</dc:creator>
  <cp:lastModifiedBy>GRAHAM, Teresa (NHS HUMBER HEALTH PARTNERSHIP - RJL)</cp:lastModifiedBy>
  <cp:lastPrinted>2026-06-05T15:40:42Z</cp:lastPrinted>
  <dcterms:created xsi:type="dcterms:W3CDTF">2026-05-15T09:40:12Z</dcterms:created>
  <dcterms:modified xsi:type="dcterms:W3CDTF">2026-09-16T12:36:39Z</dcterms:modified>
</cp:coreProperties>
</file>